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GISELL CEIZTUR\LISTADOS DE PARTIDAS PROYECTOS\DIGITALES\"/>
    </mc:Choice>
  </mc:AlternateContent>
  <bookViews>
    <workbookView xWindow="-120" yWindow="-120" windowWidth="20736" windowHeight="11160" tabRatio="715"/>
  </bookViews>
  <sheets>
    <sheet name="LISTADO DE PARTIDAS MACAO" sheetId="3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[25]M.O.!$C$12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DE PARTIDAS MACAO'!$A$1:$G$619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[27]M.O.!#REF!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[25]M.O.!$C$9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[25]M.O.!#REF!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[25]M.O.!#REF!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[25]M.O.!#REF!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[25]M.O.!#REF!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[25]M.O.!#REF!</definedName>
    <definedName name="CARLOSAVARIASAGUAS">[25]M.O.!#REF!</definedName>
    <definedName name="CARMURO">[25]M.O.!#REF!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[25]M.O.!#REF!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[25]M.O.!#REF!</definedName>
    <definedName name="CARPVIGA3050">[25]M.O.!#REF!</definedName>
    <definedName name="CARPVIGA3060">[25]M.O.!#REF!</definedName>
    <definedName name="CARPVIGA4080">[25]M.O.!#REF!</definedName>
    <definedName name="CARRAMPA">[25]M.O.!#REF!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[25]M.O.!#REF!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[25]M.O.!#REF!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[27]M.O.!#REF!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[27]M.O.!$C$10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[25]M.O.!#REF!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[25]M.O.!$C$10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DE PARTIDAS MACAO'!$1:$12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DE PARTIDAS MACAO'!$A$1:$G$609</definedName>
    <definedName name="Z_433CD32B_6ED4_49CC_BAF2_96C8761B8B2B_.wvu.PrintTitles" localSheetId="0" hidden="1">'LISTADO DE PARTIDAS MACAO'!$7:$8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71027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</workbook>
</file>

<file path=xl/calcChain.xml><?xml version="1.0" encoding="utf-8"?>
<calcChain xmlns="http://schemas.openxmlformats.org/spreadsheetml/2006/main">
  <c r="F600" i="31" l="1"/>
  <c r="F599" i="31"/>
  <c r="G453" i="31"/>
  <c r="F452" i="31"/>
  <c r="G450" i="31"/>
  <c r="F449" i="31"/>
  <c r="F448" i="31"/>
  <c r="G403" i="31"/>
  <c r="F402" i="31"/>
  <c r="G323" i="31"/>
  <c r="G318" i="31"/>
  <c r="G313" i="31"/>
  <c r="G309" i="31"/>
  <c r="G304" i="31"/>
  <c r="G298" i="31"/>
  <c r="G295" i="31"/>
  <c r="G288" i="31"/>
  <c r="G281" i="31"/>
  <c r="G276" i="31"/>
  <c r="G272" i="31"/>
  <c r="G268" i="31"/>
  <c r="G262" i="31"/>
  <c r="G259" i="31"/>
  <c r="G254" i="31"/>
  <c r="G248" i="31"/>
  <c r="G243" i="31"/>
  <c r="G232" i="31"/>
  <c r="G228" i="31"/>
  <c r="G222" i="31"/>
  <c r="G217" i="31"/>
  <c r="G212" i="31"/>
  <c r="G203" i="31"/>
  <c r="G50" i="31"/>
  <c r="G54" i="31"/>
  <c r="G65" i="31"/>
  <c r="G70" i="31"/>
  <c r="G83" i="31"/>
  <c r="G89" i="31"/>
  <c r="G92" i="31"/>
  <c r="G97" i="31"/>
  <c r="G101" i="31"/>
  <c r="G110" i="31"/>
  <c r="G134" i="31"/>
  <c r="G177" i="31"/>
  <c r="G194" i="31"/>
  <c r="G78" i="31"/>
  <c r="F69" i="31"/>
  <c r="F72" i="31"/>
  <c r="F73" i="31"/>
  <c r="F74" i="31"/>
  <c r="F75" i="31"/>
  <c r="F76" i="31"/>
  <c r="F77" i="31"/>
  <c r="F80" i="31"/>
  <c r="F81" i="31"/>
  <c r="F82" i="31"/>
  <c r="F85" i="31"/>
  <c r="F86" i="31"/>
  <c r="F87" i="31"/>
  <c r="F88" i="31"/>
  <c r="F91" i="31"/>
  <c r="F94" i="31"/>
  <c r="F95" i="31"/>
  <c r="F96" i="31"/>
  <c r="F99" i="31"/>
  <c r="F100" i="31"/>
  <c r="F103" i="31"/>
  <c r="F104" i="31"/>
  <c r="F105" i="31"/>
  <c r="F106" i="31"/>
  <c r="F107" i="31"/>
  <c r="F108" i="31"/>
  <c r="F109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1" i="31"/>
  <c r="F132" i="31"/>
  <c r="F133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4" i="31"/>
  <c r="F175" i="31"/>
  <c r="F176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8" i="31"/>
  <c r="F199" i="31"/>
  <c r="F200" i="31"/>
  <c r="F201" i="31"/>
  <c r="F202" i="31"/>
  <c r="F205" i="31"/>
  <c r="F206" i="31"/>
  <c r="F207" i="31"/>
  <c r="F208" i="31"/>
  <c r="F209" i="31"/>
  <c r="F210" i="31"/>
  <c r="F211" i="31"/>
  <c r="F214" i="31"/>
  <c r="F215" i="31"/>
  <c r="F216" i="31"/>
  <c r="F219" i="31"/>
  <c r="F220" i="31"/>
  <c r="F221" i="31"/>
  <c r="F224" i="31"/>
  <c r="F225" i="31"/>
  <c r="F226" i="31"/>
  <c r="F227" i="31"/>
  <c r="F230" i="31"/>
  <c r="F231" i="31"/>
  <c r="F234" i="31"/>
  <c r="F235" i="31"/>
  <c r="F236" i="31"/>
  <c r="F237" i="31"/>
  <c r="F238" i="31"/>
  <c r="F239" i="31"/>
  <c r="F240" i="31"/>
  <c r="F241" i="31"/>
  <c r="F242" i="31"/>
  <c r="F246" i="31"/>
  <c r="F247" i="31"/>
  <c r="F250" i="31"/>
  <c r="F251" i="31"/>
  <c r="F252" i="31"/>
  <c r="F253" i="31"/>
  <c r="F256" i="31"/>
  <c r="F257" i="31"/>
  <c r="F258" i="31"/>
  <c r="F261" i="31"/>
  <c r="F264" i="31"/>
  <c r="F265" i="31"/>
  <c r="F266" i="31"/>
  <c r="F267" i="31"/>
  <c r="F270" i="31"/>
  <c r="F271" i="31"/>
  <c r="F274" i="31"/>
  <c r="F275" i="31"/>
  <c r="F279" i="31"/>
  <c r="F280" i="31"/>
  <c r="F283" i="31"/>
  <c r="F284" i="31"/>
  <c r="F285" i="31"/>
  <c r="F286" i="31"/>
  <c r="F287" i="31"/>
  <c r="F290" i="31"/>
  <c r="F291" i="31"/>
  <c r="F292" i="31"/>
  <c r="F293" i="31"/>
  <c r="F294" i="31"/>
  <c r="F297" i="31"/>
  <c r="F300" i="31"/>
  <c r="F301" i="31"/>
  <c r="F302" i="31"/>
  <c r="F303" i="31"/>
  <c r="F306" i="31"/>
  <c r="F307" i="31"/>
  <c r="F308" i="31"/>
  <c r="F311" i="31"/>
  <c r="F312" i="31"/>
  <c r="F316" i="31"/>
  <c r="F317" i="31"/>
  <c r="F320" i="31"/>
  <c r="F321" i="31"/>
  <c r="F322" i="31"/>
  <c r="F325" i="31"/>
  <c r="G327" i="31" s="1"/>
  <c r="F326" i="31"/>
  <c r="F329" i="31"/>
  <c r="G332" i="31" s="1"/>
  <c r="F330" i="31"/>
  <c r="F331" i="31"/>
  <c r="F334" i="31"/>
  <c r="G335" i="31" s="1"/>
  <c r="F337" i="31"/>
  <c r="F338" i="31"/>
  <c r="F339" i="31"/>
  <c r="F344" i="31"/>
  <c r="F345" i="31"/>
  <c r="F348" i="31"/>
  <c r="F349" i="31"/>
  <c r="F350" i="31"/>
  <c r="F351" i="31"/>
  <c r="F354" i="31"/>
  <c r="F355" i="31"/>
  <c r="F356" i="31"/>
  <c r="F357" i="31"/>
  <c r="F358" i="31"/>
  <c r="F359" i="31"/>
  <c r="F362" i="31"/>
  <c r="G364" i="31" s="1"/>
  <c r="F363" i="31"/>
  <c r="F366" i="31"/>
  <c r="F367" i="31"/>
  <c r="F368" i="31"/>
  <c r="F371" i="31"/>
  <c r="G372" i="31" s="1"/>
  <c r="F374" i="31"/>
  <c r="G375" i="31" s="1"/>
  <c r="F377" i="31"/>
  <c r="F378" i="31"/>
  <c r="F379" i="31"/>
  <c r="F380" i="31"/>
  <c r="F381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5" i="31"/>
  <c r="F406" i="31"/>
  <c r="F409" i="31"/>
  <c r="G410" i="31" s="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4" i="31"/>
  <c r="F445" i="31"/>
  <c r="G446" i="31" s="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2" i="31"/>
  <c r="F473" i="31"/>
  <c r="F476" i="31"/>
  <c r="G477" i="31" s="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G45" i="31"/>
  <c r="G42" i="31"/>
  <c r="G38" i="31"/>
  <c r="G33" i="31"/>
  <c r="G30" i="31"/>
  <c r="G20" i="31"/>
  <c r="F57" i="31"/>
  <c r="F58" i="31"/>
  <c r="F59" i="31"/>
  <c r="F60" i="31"/>
  <c r="F61" i="31"/>
  <c r="F62" i="31"/>
  <c r="F63" i="31"/>
  <c r="F64" i="31"/>
  <c r="F53" i="31"/>
  <c r="F48" i="31"/>
  <c r="F49" i="31"/>
  <c r="F41" i="31"/>
  <c r="F36" i="31"/>
  <c r="F37" i="31"/>
  <c r="F35" i="31"/>
  <c r="F23" i="31"/>
  <c r="F24" i="31"/>
  <c r="F25" i="31"/>
  <c r="F26" i="31"/>
  <c r="F27" i="31"/>
  <c r="F28" i="31"/>
  <c r="F29" i="31"/>
  <c r="F16" i="31"/>
  <c r="F17" i="31"/>
  <c r="F18" i="31"/>
  <c r="F19" i="31"/>
  <c r="G352" i="31" l="1"/>
  <c r="G587" i="31"/>
  <c r="G470" i="31"/>
  <c r="G443" i="31"/>
  <c r="G499" i="31"/>
  <c r="G400" i="31"/>
  <c r="G346" i="31"/>
  <c r="G588" i="31"/>
  <c r="F592" i="31" s="1"/>
  <c r="G407" i="31"/>
  <c r="G369" i="31"/>
  <c r="G360" i="31"/>
  <c r="G474" i="31"/>
  <c r="G340" i="31"/>
  <c r="G567" i="31"/>
  <c r="G427" i="31"/>
  <c r="G532" i="31"/>
  <c r="G382" i="31"/>
  <c r="G551" i="31"/>
  <c r="C214" i="31"/>
  <c r="C221" i="31"/>
  <c r="F597" i="31" l="1"/>
  <c r="F590" i="31"/>
  <c r="F596" i="31" s="1"/>
  <c r="G602" i="31" s="1"/>
  <c r="G604" i="31" s="1"/>
  <c r="F598" i="31"/>
  <c r="F591" i="31"/>
  <c r="F593" i="31"/>
  <c r="F594" i="31"/>
  <c r="F595" i="31"/>
  <c r="F68" i="31"/>
  <c r="F56" i="31"/>
  <c r="F52" i="31"/>
  <c r="F47" i="31"/>
  <c r="F44" i="31"/>
  <c r="F40" i="31"/>
  <c r="F32" i="31"/>
  <c r="F22" i="31"/>
  <c r="F15" i="31"/>
  <c r="A570" i="31" l="1"/>
  <c r="A554" i="31"/>
  <c r="A535" i="31"/>
  <c r="A15" i="31"/>
  <c r="C241" i="31" l="1"/>
  <c r="A480" i="31" l="1"/>
  <c r="A481" i="31" s="1"/>
  <c r="A482" i="31" s="1"/>
  <c r="A483" i="31" s="1"/>
  <c r="A484" i="31" s="1"/>
  <c r="A485" i="31" s="1"/>
  <c r="A486" i="31" s="1"/>
  <c r="A487" i="31" l="1"/>
  <c r="A488" i="31" s="1"/>
  <c r="A489" i="31" s="1"/>
  <c r="A490" i="31" s="1"/>
  <c r="A491" i="31" s="1"/>
  <c r="A456" i="3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13" i="3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386" i="3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94" i="31" l="1"/>
  <c r="A495" i="31" s="1"/>
  <c r="A496" i="31" s="1"/>
  <c r="A492" i="31"/>
  <c r="A429" i="31"/>
  <c r="A430" i="31" s="1"/>
  <c r="A431" i="31" s="1"/>
  <c r="A402" i="31"/>
  <c r="A472" i="31"/>
  <c r="A476" i="31" l="1"/>
  <c r="A473" i="31"/>
  <c r="A501" i="31"/>
  <c r="A502" i="31" s="1"/>
  <c r="A503" i="31" s="1"/>
  <c r="A504" i="31" s="1"/>
  <c r="A505" i="31" s="1"/>
  <c r="A506" i="31" s="1"/>
  <c r="A507" i="31" s="1"/>
  <c r="A508" i="31" s="1"/>
  <c r="A509" i="31" s="1"/>
  <c r="A510" i="31" s="1"/>
  <c r="A511" i="31" s="1"/>
  <c r="A512" i="31" s="1"/>
  <c r="A513" i="31" s="1"/>
  <c r="A514" i="31" s="1"/>
  <c r="A515" i="31" s="1"/>
  <c r="A517" i="31" s="1"/>
  <c r="A518" i="31" s="1"/>
  <c r="A519" i="31" s="1"/>
  <c r="A520" i="31" s="1"/>
  <c r="A521" i="31" s="1"/>
  <c r="A522" i="31" s="1"/>
  <c r="A497" i="31"/>
  <c r="A498" i="31" s="1"/>
  <c r="A432" i="31"/>
  <c r="A433" i="31" s="1"/>
  <c r="A405" i="31"/>
  <c r="A406" i="31" s="1"/>
  <c r="A409" i="31" s="1"/>
  <c r="A524" i="31" l="1"/>
  <c r="A525" i="31" s="1"/>
  <c r="A526" i="31" s="1"/>
  <c r="A527" i="31" s="1"/>
  <c r="A528" i="31" s="1"/>
  <c r="A529" i="31" s="1"/>
  <c r="A530" i="31" s="1"/>
  <c r="A531" i="31" s="1"/>
  <c r="A434" i="31"/>
  <c r="A435" i="31" l="1"/>
  <c r="A436" i="31" s="1"/>
  <c r="A437" i="31" s="1"/>
  <c r="A438" i="31" s="1"/>
  <c r="A439" i="31" s="1"/>
  <c r="A440" i="31" s="1"/>
  <c r="A441" i="31" l="1"/>
  <c r="A442" i="31" s="1"/>
  <c r="A445" i="31" s="1"/>
  <c r="A448" i="31" s="1"/>
  <c r="A452" i="31" l="1"/>
  <c r="A449" i="31"/>
  <c r="A344" i="31"/>
  <c r="A345" i="31" l="1"/>
  <c r="A348" i="31" s="1"/>
  <c r="A349" i="31" s="1"/>
  <c r="A350" i="31" s="1"/>
  <c r="A351" i="31" s="1"/>
  <c r="A354" i="31" s="1"/>
  <c r="A355" i="31" s="1"/>
  <c r="A356" i="31" s="1"/>
  <c r="A357" i="31" s="1"/>
  <c r="A358" i="31" s="1"/>
  <c r="A359" i="31" s="1"/>
  <c r="A362" i="31" s="1"/>
  <c r="A363" i="31" s="1"/>
  <c r="A366" i="31" s="1"/>
  <c r="A367" i="31" s="1"/>
  <c r="A368" i="31" s="1"/>
  <c r="A371" i="31" s="1"/>
  <c r="A374" i="31" s="1"/>
  <c r="A377" i="31" s="1"/>
  <c r="A378" i="31" s="1"/>
  <c r="A379" i="31" s="1"/>
  <c r="A380" i="31" s="1"/>
  <c r="A381" i="31" s="1"/>
  <c r="A198" i="31" l="1"/>
  <c r="A199" i="31" s="1"/>
  <c r="A200" i="31" s="1"/>
  <c r="A201" i="31" s="1"/>
  <c r="A202" i="31" s="1"/>
  <c r="A205" i="31" s="1"/>
  <c r="A206" i="31" s="1"/>
  <c r="A207" i="31" s="1"/>
  <c r="A208" i="31" s="1"/>
  <c r="A209" i="31" s="1"/>
  <c r="A210" i="31" s="1"/>
  <c r="A211" i="31" s="1"/>
  <c r="A214" i="31" s="1"/>
  <c r="A571" i="31" l="1"/>
  <c r="A572" i="31" s="1"/>
  <c r="A573" i="31" s="1"/>
  <c r="A574" i="31" s="1"/>
  <c r="A575" i="31" s="1"/>
  <c r="A576" i="31" s="1"/>
  <c r="A577" i="31" s="1"/>
  <c r="A578" i="31" s="1"/>
  <c r="A579" i="31" s="1"/>
  <c r="A580" i="31" s="1"/>
  <c r="A581" i="31" s="1"/>
  <c r="A582" i="31" s="1"/>
  <c r="A583" i="31" s="1"/>
  <c r="A584" i="31" s="1"/>
  <c r="A585" i="31" s="1"/>
  <c r="A586" i="31" s="1"/>
  <c r="A68" i="31" l="1"/>
  <c r="A69" i="31" s="1"/>
  <c r="A16" i="31"/>
  <c r="A17" i="31" s="1"/>
  <c r="A18" i="31" s="1"/>
  <c r="A19" i="31" s="1"/>
  <c r="A22" i="31" s="1"/>
  <c r="A72" i="31" l="1"/>
  <c r="A73" i="31" s="1"/>
  <c r="A74" i="31" s="1"/>
  <c r="A75" i="31" s="1"/>
  <c r="A76" i="31" s="1"/>
  <c r="A77" i="31" s="1"/>
  <c r="A23" i="31"/>
  <c r="A24" i="31" s="1"/>
  <c r="A25" i="31" s="1"/>
  <c r="A80" i="31" l="1"/>
  <c r="A81" i="31" s="1"/>
  <c r="A82" i="31" s="1"/>
  <c r="A26" i="31" l="1"/>
  <c r="A27" i="31" s="1"/>
  <c r="A28" i="31" s="1"/>
  <c r="A29" i="31" s="1"/>
  <c r="A32" i="31" s="1"/>
  <c r="A35" i="31" s="1"/>
  <c r="A36" i="31" l="1"/>
  <c r="A37" i="31" s="1"/>
  <c r="A40" i="31" s="1"/>
  <c r="A41" i="31" s="1"/>
  <c r="A44" i="31" s="1"/>
  <c r="A47" i="31" s="1"/>
  <c r="A48" i="31" s="1"/>
  <c r="A49" i="31" s="1"/>
  <c r="A52" i="31" s="1"/>
  <c r="A53" i="31" s="1"/>
  <c r="A56" i="31" l="1"/>
  <c r="A57" i="31" s="1"/>
  <c r="A58" i="31" l="1"/>
  <c r="A59" i="31" s="1"/>
  <c r="A60" i="31" s="1"/>
  <c r="A61" i="31" s="1"/>
  <c r="A62" i="31" s="1"/>
  <c r="A63" i="31" s="1"/>
  <c r="A64" i="31" s="1"/>
  <c r="A536" i="31"/>
  <c r="A537" i="31" s="1"/>
  <c r="A538" i="31" s="1"/>
  <c r="A539" i="31" s="1"/>
  <c r="A540" i="31" s="1"/>
  <c r="A541" i="31" s="1"/>
  <c r="A542" i="31" s="1"/>
  <c r="A543" i="31" s="1"/>
  <c r="A544" i="31" s="1"/>
  <c r="A545" i="31" s="1"/>
  <c r="A546" i="31" s="1"/>
  <c r="A547" i="31" s="1"/>
  <c r="A548" i="31" s="1"/>
  <c r="A549" i="31" s="1"/>
  <c r="A550" i="31" s="1"/>
  <c r="A316" i="31" l="1"/>
  <c r="A317" i="31" s="1"/>
  <c r="A320" i="31" s="1"/>
  <c r="A321" i="31" s="1"/>
  <c r="A322" i="31" s="1"/>
  <c r="A325" i="31" s="1"/>
  <c r="A326" i="31" s="1"/>
  <c r="A329" i="31" s="1"/>
  <c r="A330" i="31" s="1"/>
  <c r="A331" i="31" s="1"/>
  <c r="A334" i="31" s="1"/>
  <c r="A337" i="31" s="1"/>
  <c r="A338" i="31" s="1"/>
  <c r="A339" i="31" s="1"/>
  <c r="A279" i="31"/>
  <c r="A280" i="31" s="1"/>
  <c r="A283" i="31" s="1"/>
  <c r="A284" i="31" s="1"/>
  <c r="A285" i="31" s="1"/>
  <c r="A286" i="31" s="1"/>
  <c r="A287" i="31" s="1"/>
  <c r="A290" i="31" s="1"/>
  <c r="A291" i="31" s="1"/>
  <c r="A292" i="31" s="1"/>
  <c r="A293" i="31" s="1"/>
  <c r="A294" i="31" s="1"/>
  <c r="A297" i="31" s="1"/>
  <c r="A300" i="31" s="1"/>
  <c r="A301" i="31" s="1"/>
  <c r="A302" i="31" s="1"/>
  <c r="A303" i="31" s="1"/>
  <c r="A306" i="31" s="1"/>
  <c r="A307" i="31" s="1"/>
  <c r="A308" i="31" s="1"/>
  <c r="A311" i="31" s="1"/>
  <c r="A312" i="31" s="1"/>
  <c r="A246" i="31"/>
  <c r="A247" i="31" s="1"/>
  <c r="A250" i="31" s="1"/>
  <c r="A251" i="31" s="1"/>
  <c r="A252" i="31" s="1"/>
  <c r="A253" i="31" s="1"/>
  <c r="A256" i="31" s="1"/>
  <c r="A257" i="31" s="1"/>
  <c r="A258" i="31" s="1"/>
  <c r="A261" i="31" s="1"/>
  <c r="A264" i="31" s="1"/>
  <c r="A265" i="31" s="1"/>
  <c r="A266" i="31" s="1"/>
  <c r="A267" i="31" s="1"/>
  <c r="A270" i="31" s="1"/>
  <c r="A271" i="31" s="1"/>
  <c r="A274" i="31" s="1"/>
  <c r="A275" i="31" s="1"/>
  <c r="A215" i="31" l="1"/>
  <c r="A216" i="31" l="1"/>
  <c r="A219" i="31" s="1"/>
  <c r="A220" i="31" s="1"/>
  <c r="A221" i="31" s="1"/>
  <c r="A224" i="31" l="1"/>
  <c r="A225" i="31" s="1"/>
  <c r="A226" i="31" s="1"/>
  <c r="A227" i="31" s="1"/>
  <c r="A230" i="31" s="1"/>
  <c r="A231" i="31" s="1"/>
  <c r="A234" i="31" l="1"/>
  <c r="A235" i="31" s="1"/>
  <c r="A236" i="31" s="1"/>
  <c r="A237" i="31" s="1"/>
  <c r="A238" i="31" s="1"/>
  <c r="A239" i="31" s="1"/>
  <c r="A240" i="31" s="1"/>
  <c r="A241" i="31" s="1"/>
  <c r="A242" i="31" s="1"/>
  <c r="A85" i="31" l="1"/>
  <c r="A86" i="31" s="1"/>
  <c r="A87" i="31" s="1"/>
  <c r="A88" i="31" s="1"/>
  <c r="A91" i="31" s="1"/>
  <c r="A94" i="31" l="1"/>
  <c r="A95" i="31" l="1"/>
  <c r="A96" i="31" s="1"/>
  <c r="A99" i="31" s="1"/>
  <c r="A100" i="31" s="1"/>
  <c r="A103" i="31" l="1"/>
  <c r="A104" i="31" s="1"/>
  <c r="A105" i="31" s="1"/>
  <c r="A106" i="31" s="1"/>
  <c r="A107" i="31" s="1"/>
  <c r="A108" i="31" s="1"/>
  <c r="A109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l="1"/>
  <c r="A122" i="31" s="1"/>
  <c r="A123" i="31" s="1"/>
  <c r="A124" i="31" s="1"/>
  <c r="A125" i="31" s="1"/>
  <c r="A126" i="31" s="1"/>
  <c r="A127" i="31" s="1"/>
  <c r="A128" i="31" s="1"/>
  <c r="A129" i="31" s="1"/>
  <c r="A131" i="31" s="1"/>
  <c r="A132" i="31" s="1"/>
  <c r="A133" i="31" s="1"/>
  <c r="A136" i="3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2" i="31" l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4" i="31" s="1"/>
  <c r="A175" i="31" s="1"/>
  <c r="A176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l="1"/>
  <c r="A189" i="31" s="1"/>
  <c r="A190" i="31" s="1"/>
  <c r="A191" i="31" s="1"/>
  <c r="A192" i="31" s="1"/>
  <c r="A193" i="31" s="1"/>
  <c r="A555" i="31"/>
  <c r="A556" i="31" s="1"/>
  <c r="A557" i="31" s="1"/>
  <c r="A558" i="31" s="1"/>
  <c r="A559" i="31" s="1"/>
  <c r="A560" i="31" s="1"/>
  <c r="A561" i="31" s="1"/>
  <c r="A562" i="31" s="1"/>
  <c r="A563" i="31" s="1"/>
  <c r="A564" i="31" s="1"/>
  <c r="A565" i="31" s="1"/>
  <c r="A566" i="31" s="1"/>
</calcChain>
</file>

<file path=xl/sharedStrings.xml><?xml version="1.0" encoding="utf-8"?>
<sst xmlns="http://schemas.openxmlformats.org/spreadsheetml/2006/main" count="964" uniqueCount="406">
  <si>
    <t>PRELIMINARES</t>
  </si>
  <si>
    <t>MOVIMIENTO DE TIERRA</t>
  </si>
  <si>
    <t>Pañete maestrado interior</t>
  </si>
  <si>
    <t>PISOS</t>
  </si>
  <si>
    <t>Limpieza continua y final</t>
  </si>
  <si>
    <t>M2</t>
  </si>
  <si>
    <t>M3</t>
  </si>
  <si>
    <t>No.</t>
  </si>
  <si>
    <t>UD</t>
  </si>
  <si>
    <t>ML</t>
  </si>
  <si>
    <t>M3N</t>
  </si>
  <si>
    <t>M3E</t>
  </si>
  <si>
    <t>M3C</t>
  </si>
  <si>
    <t>Replanteo y control topográfico</t>
  </si>
  <si>
    <t>PA</t>
  </si>
  <si>
    <t>Cantos en general</t>
  </si>
  <si>
    <t>Bote de material excavado sobrante (con equipo)</t>
  </si>
  <si>
    <t>Bote de material excavado sobrante (a mano)</t>
  </si>
  <si>
    <t>Relleno de reposición material granular (a mano)</t>
  </si>
  <si>
    <t>Pañete maestrado exterior, simulando madera</t>
  </si>
  <si>
    <t>Andamios</t>
  </si>
  <si>
    <t>%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</si>
  <si>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</si>
  <si>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</si>
  <si>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</si>
  <si>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</si>
  <si>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</si>
  <si>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</si>
  <si>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</si>
  <si>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</si>
  <si>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Supervisión y Laboratorios</t>
  </si>
  <si>
    <t>ITBIS a la Dirección Técnica</t>
  </si>
  <si>
    <t>CODIA</t>
  </si>
  <si>
    <t>TOTAL GENERAL</t>
  </si>
  <si>
    <t>NOTAS:</t>
  </si>
  <si>
    <t>Fondo de Pensiones (Ley 6-86)</t>
  </si>
  <si>
    <t>Replanteo</t>
  </si>
  <si>
    <t>Replanteo y control topográfico (proyecto completo)</t>
  </si>
  <si>
    <t>Letrero de identificación del proyecto 12' x 8'</t>
  </si>
  <si>
    <t>Valla perimetral provisional en zinc, h= 2.00 m</t>
  </si>
  <si>
    <t>Bote de material excavado sobrante</t>
  </si>
  <si>
    <t>Bordillo de hormigón perimetral</t>
  </si>
  <si>
    <t>AREA VERDE</t>
  </si>
  <si>
    <t>Siembra de palmas</t>
  </si>
  <si>
    <t>Paragomas en hormigón</t>
  </si>
  <si>
    <t>Limpieza final y continua</t>
  </si>
  <si>
    <t xml:space="preserve">Replanteo </t>
  </si>
  <si>
    <t>Fumigación de zapatas contra comején</t>
  </si>
  <si>
    <t>Zapatas de columnas 1.0 X 1.5 X 0.30 m, Ø1/2" @ 0.15 m</t>
  </si>
  <si>
    <t>MURO DE BLOQUES:</t>
  </si>
  <si>
    <t>Bloques 8" de  Ø3/8"@ 0.60 m.</t>
  </si>
  <si>
    <t>TERMINACIONES:</t>
  </si>
  <si>
    <t xml:space="preserve">Pañete maestreado  exterior en muros. </t>
  </si>
  <si>
    <t xml:space="preserve">Pañete maestreado  en columnas. </t>
  </si>
  <si>
    <t xml:space="preserve">Fraguache. </t>
  </si>
  <si>
    <t>Cantos.</t>
  </si>
  <si>
    <t>ESTRUCTURA EN MADERA:</t>
  </si>
  <si>
    <t>Relleno material de reposición en zapatas</t>
  </si>
  <si>
    <t>Zapatas de columnas 0.8 X 0.8 X 0.30 m, Ø1/2" @ 0.15 m</t>
  </si>
  <si>
    <t>Columnas de 0.25 X 0.25,  6Ø1/2", Est.Ø3/8 @ 0.15 m, ver detalle</t>
  </si>
  <si>
    <t>La limpieza continua y final serán requisito indispensable para la recepción formal de la obra.</t>
  </si>
  <si>
    <t>El hormigón para los elementos estructurales será de 210 kg/cm2 y el acero 4,200 kg/cm2 (grado 60); salvo indicación contraria (S.I.C.).</t>
  </si>
  <si>
    <t xml:space="preserve">Los precios alzados (PA) y todos los precios serán pagados en las cubicaciones mediante desglose de partidas y/o presentación de facturas. </t>
  </si>
  <si>
    <t>Las partidas presentadas deben tener un desglose de: materiales, maquinarias, herramientas y mano de obra.</t>
  </si>
  <si>
    <t>Bote de material excavado sobrante ( a mano)</t>
  </si>
  <si>
    <t xml:space="preserve">Hormigón armado con malla en alcorque de acera en arboles </t>
  </si>
  <si>
    <t>Instalación de techo en pino tratado machimbrado 1" x 6", con cubierta en shingles asfáltico</t>
  </si>
  <si>
    <t>Siembra de césped</t>
  </si>
  <si>
    <t>PERGOLADO DE MADERA RECIBIDOR (3 UNIDADES)</t>
  </si>
  <si>
    <t>SEÑALETICA DE SITIO</t>
  </si>
  <si>
    <t>KM</t>
  </si>
  <si>
    <t>MES</t>
  </si>
  <si>
    <t>Riego de imprimación</t>
  </si>
  <si>
    <t>UD.</t>
  </si>
  <si>
    <t>PL</t>
  </si>
  <si>
    <t>Hoyo de Poste y Viento</t>
  </si>
  <si>
    <t xml:space="preserve">Siembra de árbol roblillo </t>
  </si>
  <si>
    <t>Instalación de letrero en 0.90 x2.0 m, ver detalle</t>
  </si>
  <si>
    <t>Instalación de letrero en 0.25 x2.0 m, ver detalle</t>
  </si>
  <si>
    <t xml:space="preserve">ACCESO VIAL ESTACIONAIENTO </t>
  </si>
  <si>
    <t>TRABAJOS GENERALES</t>
  </si>
  <si>
    <t>Ingeniería</t>
  </si>
  <si>
    <t>Campamento</t>
  </si>
  <si>
    <t>Caseta de materiales</t>
  </si>
  <si>
    <t>Remoción de imprimación existente</t>
  </si>
  <si>
    <t>Terminación de superficie</t>
  </si>
  <si>
    <t>BASE</t>
  </si>
  <si>
    <t>BORDILLO Y ACERAS</t>
  </si>
  <si>
    <t>Bordillo en hormigón</t>
  </si>
  <si>
    <t>Aceras en hormigón simple</t>
  </si>
  <si>
    <t>Letrero de "PARE 30" x 30" fijo en tola, tubo 2" x 2" galvanizado, vinil amarillo grado diamante</t>
  </si>
  <si>
    <t>Letrero curva 24" x 40", fijo en tola, tubo 2" x 2" galvanizado, reflectivo amarillo grado diamante</t>
  </si>
  <si>
    <t>Rotulo de identificación proyecto</t>
  </si>
  <si>
    <t>HA</t>
  </si>
  <si>
    <t>Letrero para badenes 24" x 40", fijo en tola, tubo 2" x 2" galvanizado, reflectivo amarillo o grado diamante</t>
  </si>
  <si>
    <t>Riego de liga (incluye barrido)</t>
  </si>
  <si>
    <t>Limpieza continua y final (incluye bote)</t>
  </si>
  <si>
    <t>Letrero informativo Parqueos 24" x 40", fijo en tola, tubo 2" x 2" galvanizado, reflectivo amarillo o grado diamante</t>
  </si>
  <si>
    <t>Escarificación de superficie</t>
  </si>
  <si>
    <t>Bote de material sobrante</t>
  </si>
  <si>
    <t>Paragomas en hormigón (incluye pintura tráfico)</t>
  </si>
  <si>
    <t>Limpieza, desmonte y destronque (área tipo A)</t>
  </si>
  <si>
    <t>Baños portátil para uso de obra</t>
  </si>
  <si>
    <t>Suministro de arena de playa fina 5 cm</t>
  </si>
  <si>
    <t xml:space="preserve">Instalación de bancos en pino tratado 2" x 4", incluye tratamiento de pintura </t>
  </si>
  <si>
    <t>Suministro y Colocación de Tuberías de 3/4'' PVC SDR-26</t>
  </si>
  <si>
    <t>Suministro y Colocación de Curvas de 3/4'' PVC</t>
  </si>
  <si>
    <t>Suministro y Colocación de Alambre THNN # 10</t>
  </si>
  <si>
    <t>Suministro y Colocación de Alambre de Vinyl 14/2 empotrada en poste de madera</t>
  </si>
  <si>
    <t>Suministro y Colocación de Registro de PVC de 3'' con su Tapón</t>
  </si>
  <si>
    <t>Base de hormigón con sus pernos para placa de anclaje</t>
  </si>
  <si>
    <t>Uso de grúa y transporte para izaje de poste y colocación de luminarias</t>
  </si>
  <si>
    <t>Suministro y Colocación de tubería Imc de 3/4'' que suben al panel de control</t>
  </si>
  <si>
    <t>Suministro y Colocación de adaptador hembra PVC de 3/4''</t>
  </si>
  <si>
    <t>Suministro y Colocación de conector Hub de 3/4''</t>
  </si>
  <si>
    <t>Misceláneos (soporte, tape plástico, tape de goma, expansiones, etc.)</t>
  </si>
  <si>
    <t>Suministro y Colocación de Poste de hormigón de 35 pies de 500 Dan</t>
  </si>
  <si>
    <t>Suministro y Colocación de Transformador de 15 Kva tipo poste 7.2/240/120V</t>
  </si>
  <si>
    <t>Suministro y Colocación de Estructura MT-105</t>
  </si>
  <si>
    <t>Suministro y Colocación de Estructura MT-101</t>
  </si>
  <si>
    <t>Suministro y Colocación de Estructura MT-104</t>
  </si>
  <si>
    <t>Suministro y Colocación de Estructura HA-100b</t>
  </si>
  <si>
    <t>Suministro y Colocación de Estructura PR-101</t>
  </si>
  <si>
    <t>Suministro y Colocación de Estructura PR-201</t>
  </si>
  <si>
    <t>Suministro y Colocación de Alambre AAAC# 1/0</t>
  </si>
  <si>
    <t>Transporte y uso de grúa para poste a la playa Macao</t>
  </si>
  <si>
    <t>Diseño y tramitación de plano de media tensión para CEPEM</t>
  </si>
  <si>
    <t>Pago para la Interconexión a CEPEM (contra factura)</t>
  </si>
  <si>
    <t>El relleno compactado debe ser colocado en capas de 20 cm de material clasificado, las cuales deben ser densificadas hasta 95% del ensayo Proctor modificado.</t>
  </si>
  <si>
    <t>HORMIGÓN ARMADO</t>
  </si>
  <si>
    <t>Borde de hormigón para delimitación espacios de parqueos (HP)</t>
  </si>
  <si>
    <t>Tableta de hormigón (TH)</t>
  </si>
  <si>
    <t xml:space="preserve">Hoyos de Postes </t>
  </si>
  <si>
    <t>Transporte  para poste a la playa Macao</t>
  </si>
  <si>
    <t>Parada de poste o Izada de postes</t>
  </si>
  <si>
    <t>Fraguache en vigas-zapatas</t>
  </si>
  <si>
    <t>Pañete en vigas-zapatas</t>
  </si>
  <si>
    <t>Cantos en vigas-zapatas</t>
  </si>
  <si>
    <t>PINTURA</t>
  </si>
  <si>
    <t>Aplicación de pintura acrílica en muros existentes,(2 manos)</t>
  </si>
  <si>
    <t>Aplicación de pintura acrílica en muros,( 2 manos).</t>
  </si>
  <si>
    <t>Dispensador papel sanit., gris</t>
  </si>
  <si>
    <t>Papelera Clásica II, sup., cromo</t>
  </si>
  <si>
    <t>Siembra de árbol Mara</t>
  </si>
  <si>
    <t>Siembra de césped (tipo bermuda)</t>
  </si>
  <si>
    <t>Demolición de muros existentes</t>
  </si>
  <si>
    <t>Zapata de columnas de amarre</t>
  </si>
  <si>
    <t>Viga de coronación</t>
  </si>
  <si>
    <t>Fraguache</t>
  </si>
  <si>
    <t xml:space="preserve">Pañete </t>
  </si>
  <si>
    <t>Pintura acrílica exterior</t>
  </si>
  <si>
    <t>Zapatas de muro</t>
  </si>
  <si>
    <t xml:space="preserve">Pañete maestreado  </t>
  </si>
  <si>
    <t>Tomacorriente</t>
  </si>
  <si>
    <t>Relleno de material de reposición en zapatas</t>
  </si>
  <si>
    <t>Mobiliario según planos</t>
  </si>
  <si>
    <t xml:space="preserve">BAÑOS </t>
  </si>
  <si>
    <t>CAPA DE RODADURA</t>
  </si>
  <si>
    <t>Señalización horizontal (líneas)</t>
  </si>
  <si>
    <t xml:space="preserve">ESTACIONAMIENTO #3 (AUTOBUSES) </t>
  </si>
  <si>
    <t>Base granular triturada (incluye acarreo)</t>
  </si>
  <si>
    <t>Relleno de material relleno bajo piso de adoquines</t>
  </si>
  <si>
    <t>Siembre de uva de playa</t>
  </si>
  <si>
    <t>TORRE SALVAVIDAS (2 UNIDADES)</t>
  </si>
  <si>
    <t>Valla perimetral provisional en zinc y parales c/ 3.00 m (Altura: 6 pies)</t>
  </si>
  <si>
    <t>Limpieza superficial del terreno</t>
  </si>
  <si>
    <t>Excavación de material (con equipo), con entibado y bomba achique</t>
  </si>
  <si>
    <t>Relleno compactado material granular (con equipo)</t>
  </si>
  <si>
    <t>Vigas V2,V3 .20 x .30 m, 3Ø1/2", 2Ø3/8", Est.Ø3/8"a.@ 0.10, @0.15 m, (hormigón f'c 240 kg/cm2  y aditivo para protección del acero), ver planos.</t>
  </si>
  <si>
    <t xml:space="preserve">Alquiler de bomba para vaciado hormigón fundación, vigas y columnas. </t>
  </si>
  <si>
    <t xml:space="preserve">Entrepiso en tablones de madera IPE,  fijados mediante pernos galvanizados Ø1/2"x6", incluye tratamiento de pintura contra salitre. Ver planos. </t>
  </si>
  <si>
    <t>Pañete maestrado</t>
  </si>
  <si>
    <t>Fraguache (columnas y vigas)</t>
  </si>
  <si>
    <t>Pintura acrílica, 2 aplic. (incluye base)</t>
  </si>
  <si>
    <t>Escalera en madera pino trat. (ver detalle)</t>
  </si>
  <si>
    <t>Baranda de madera pino trat. 2"x4" y 4"x4". (ver detalle)</t>
  </si>
  <si>
    <t>Salida de luz cenital</t>
  </si>
  <si>
    <t>Interruptor simple</t>
  </si>
  <si>
    <t>Salidas de luz cenitales en techo</t>
  </si>
  <si>
    <t>Dispensador papel toalla, Bco.</t>
  </si>
  <si>
    <t>Dosificador jabón líquido, Bco.</t>
  </si>
  <si>
    <t>Suministro y Colocación de Tuberías de 3/4'' Pvc SDR-26</t>
  </si>
  <si>
    <t>Suministro y Colocación de Curvas de 3/4'' Pvc</t>
  </si>
  <si>
    <t>Suministro y Colocación de Alambre de Viny 14/2 empotrada en poste de madera</t>
  </si>
  <si>
    <t>Suministro y Colocación de Registro de Pvc de 3'' con su Tapón</t>
  </si>
  <si>
    <t>Suministro y Colocación de Poste de hormigón de 30 pies de 300 Dan</t>
  </si>
  <si>
    <t>Suministro y Colocación de adaptador hembra Pvc de 3/4''</t>
  </si>
  <si>
    <t>Bordillo en hormigón (área verde)</t>
  </si>
  <si>
    <t>Bordillo en hormigón (área plazoleta)</t>
  </si>
  <si>
    <t>Construcción de rampa de acceso vehicular</t>
  </si>
  <si>
    <t>Fachada en pino tratado, según planos</t>
  </si>
  <si>
    <t>Excavación de zapata de muro y columnas (en roca)</t>
  </si>
  <si>
    <t>Excavación de material  (en roca)</t>
  </si>
  <si>
    <t xml:space="preserve">Excavación para contenes, aceras y badenes </t>
  </si>
  <si>
    <t>Excavación de contenes (a mano)</t>
  </si>
  <si>
    <t>Excavación de zapatas de muros 0.75 x 0.60 m (en roca)</t>
  </si>
  <si>
    <t>Excavación de zapatas de muros (en roca)</t>
  </si>
  <si>
    <t>Excavación de zapatas de columnas 0.80 x0.80 x 0.60 ( en roca)</t>
  </si>
  <si>
    <t>Desagüe de piso 2", instalado (conect. tub. arrastre 4")</t>
  </si>
  <si>
    <t>Lavamano EMPOTRABLE, bco. (conect. tub. arrastre 4")</t>
  </si>
  <si>
    <t>Ventilación sanitaria de 3''</t>
  </si>
  <si>
    <t xml:space="preserve">Suministro e inst. llave de chorro ''Urrea'' 1/2" </t>
  </si>
  <si>
    <t>Suministro e inst. llave de paso (llave de bola) en PVC con unión universal 3/4''</t>
  </si>
  <si>
    <t>Espejo de baños</t>
  </si>
  <si>
    <t>Instalaciones Eléctricas</t>
  </si>
  <si>
    <t>Fabricación e instalación portones corredizo con estructura metálica y cierre en malla ciclónica (2 portones según dimensiones de planos)</t>
  </si>
  <si>
    <t>Excavación de bordillo y badenes (en roca)</t>
  </si>
  <si>
    <t>ADICIONALES MACAO ZONA 2</t>
  </si>
  <si>
    <t>ADICIONALES MACAO ZONA 1</t>
  </si>
  <si>
    <t>MAMPARA EN MADERA</t>
  </si>
  <si>
    <t>Base de hormigón para fijación de mampara en pino tratado</t>
  </si>
  <si>
    <t>Suministro e instalación de letreros informativo con  gráfica que explique la clasificación de los desechos</t>
  </si>
  <si>
    <t>CASETA DE SEGURIDAD</t>
  </si>
  <si>
    <t>ADICIONALES MACAO ZONA 3</t>
  </si>
  <si>
    <t>Instalaciones Sanitarias</t>
  </si>
  <si>
    <t>Suministro e instalación de tubería de arrastre de 4''</t>
  </si>
  <si>
    <t>Toda estructura en madera, será protegida con tratamiento de pintura contra el intemperie</t>
  </si>
  <si>
    <t xml:space="preserve">PISOS </t>
  </si>
  <si>
    <t xml:space="preserve">Zapatas de muros </t>
  </si>
  <si>
    <t>Bloque de 6" 3/8"@0.80 m</t>
  </si>
  <si>
    <t>Ventanas proyectadas</t>
  </si>
  <si>
    <t>Puerta en pino tratado</t>
  </si>
  <si>
    <t>PISO EN MADERA ÁREA DE DUCHAS</t>
  </si>
  <si>
    <t>Pozo filtrante de 10", encamisado de 8"</t>
  </si>
  <si>
    <t>Construcción de pozo filtrante de 10" encamisado en 8''.</t>
  </si>
  <si>
    <t>Suministro e instalación de bolardos fabricados en perfiles HG de 3", incluye pintura de amarillo tráfico.</t>
  </si>
  <si>
    <t>Muros en pino tratado</t>
  </si>
  <si>
    <t>Meseta en pino tratado de 0.60 m de ancho</t>
  </si>
  <si>
    <t>AREA DE PLAYA</t>
  </si>
  <si>
    <t>Intalación de tomacorrientes</t>
  </si>
  <si>
    <t>Instlacion de de interruptor sencillo</t>
  </si>
  <si>
    <t>Tope en pino tratado de 0.30 m de ancho</t>
  </si>
  <si>
    <t>CASETA DE VENTA</t>
  </si>
  <si>
    <t>Muros exterior en madera pino tratado 1" x 6" horizontal</t>
  </si>
  <si>
    <t>Fregadero inoxidable doble</t>
  </si>
  <si>
    <t>Tubería de arrastre de Ø3" PVC SDR-41</t>
  </si>
  <si>
    <t>Tuberia de alimentación de Ø3/4" PVC SCH-40</t>
  </si>
  <si>
    <t>Mano de obra sanitaria</t>
  </si>
  <si>
    <t>Intalaciones Eléctricas</t>
  </si>
  <si>
    <t>Camara de inspecccion 0.60 x 0.60 m</t>
  </si>
  <si>
    <t>ESTACIONAMIENTO #4 (AUTOS)</t>
  </si>
  <si>
    <t>Pintura mantenimiento en bordillo perimetral y parqueo discapacitados</t>
  </si>
  <si>
    <t>Instalación de cubierta de  techo en vara de charamico pintado en barniz natural marino (ver detalle)</t>
  </si>
  <si>
    <t>GARITA DE SEGURIDAD CON PERGOLADO RECIBIDOR (1 UD)</t>
  </si>
  <si>
    <t>Instalación de cubierta de  techo en vara de charamico pintado en barniz natural marino. Ver detalle</t>
  </si>
  <si>
    <t>Platea de hormigón e= 30, Ø1/2"@15 m A.D.,D.C. (hormigón f'c 240 kg/cm2, aditivo para protección del acero y encofrado para vaciado), ver planos.</t>
  </si>
  <si>
    <t>Piso en tablones de polietileno de alta densidad (plásticos reciclable) de 1-3/4"x3-1/2" separadas entre ellas a 1", apoyado en vigas 3"x3" del mismo material.</t>
  </si>
  <si>
    <t>Alquiler bomba de achique (inc. combustible)</t>
  </si>
  <si>
    <t>Estructura en pino tratadao formado por: 4 colmunas 6"x 6", vigas principales  6"x6", vigas secundarias 2"x6", encofrado en madera y cubierta en shingle  (ver planos).</t>
  </si>
  <si>
    <t>MAMPARA EN MADERA EN AREA DE TINACOS EN BAÑOS PUBLICOS</t>
  </si>
  <si>
    <t>Estructura en pino tratadao formado por: 6 colmunas 8"x 8", vigas principales  2"x8" , vigas secundarias 2"x6", encofrado en madera machimbrada y cubierta en shingle  (ver planos).</t>
  </si>
  <si>
    <t>Pergola en madera pino tratado, columnas 6"x6", vigas principales 2''x6'' y secundarias 2''x4'' (ver detalle)</t>
  </si>
  <si>
    <t>Meseta sobre ventanas en pino tratado de 0.30 m de ancho</t>
  </si>
  <si>
    <r>
      <t xml:space="preserve">Aplicación de pintura galvánica a perfiles de galvanizados existente en verja perimetral en malla ciclónica. (200 unds de perfiles </t>
    </r>
    <r>
      <rPr>
        <sz val="9"/>
        <rFont val="Calibri"/>
        <family val="2"/>
      </rPr>
      <t xml:space="preserve">Ø2" de 1.60 mts, 500 ml tubos Ø1") </t>
    </r>
  </si>
  <si>
    <r>
      <t xml:space="preserve">Aplicación de pintura galvánica a perfiles de galvanizados existente en verja perimetral en malla ciclónica. (40 unds de perfiles </t>
    </r>
    <r>
      <rPr>
        <sz val="9"/>
        <color theme="1"/>
        <rFont val="Calibri"/>
        <family val="2"/>
      </rPr>
      <t xml:space="preserve">Ø2" de 1.60 mts, 93 ml tubos Ø1") </t>
    </r>
  </si>
  <si>
    <r>
      <t xml:space="preserve">Aplicación de pintura galvánica a perfiles de galvanizados existente en verja perimetral en malla ciclónica. (42 unds de perfiles </t>
    </r>
    <r>
      <rPr>
        <sz val="9"/>
        <color theme="1"/>
        <rFont val="Calibri"/>
        <family val="2"/>
      </rPr>
      <t xml:space="preserve">Ø2" de 1.60 mts, 96 ml tubos Ø1") 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</si>
  <si>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</si>
  <si>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</si>
  <si>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</si>
  <si>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</si>
  <si>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</si>
  <si>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</si>
  <si>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</si>
  <si>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</si>
  <si>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</si>
  <si>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</si>
  <si>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</si>
  <si>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</si>
  <si>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DESCRIPCION</t>
  </si>
  <si>
    <t>CANTIDAD</t>
  </si>
  <si>
    <t>UNIDAD</t>
  </si>
  <si>
    <t>VALOR RD$</t>
  </si>
  <si>
    <t>SUB-TOTAL RD$</t>
  </si>
  <si>
    <t>Carpeta de hormigón asfaltico, e=2" compacto</t>
  </si>
  <si>
    <t>Siembra de césped (incluye tierra negra)</t>
  </si>
  <si>
    <t>TERMINACION VIGA- ZAPATA VERJA EXISTENTE</t>
  </si>
  <si>
    <t>Pintura en  bordillos</t>
  </si>
  <si>
    <t>Baños portátil para uso en obra</t>
  </si>
  <si>
    <t>Corte de material inservible, e=0.20m</t>
  </si>
  <si>
    <t>Remoción de material asfaltico</t>
  </si>
  <si>
    <t>Base granular triturada, e=0.20m (incluye acarreo)</t>
  </si>
  <si>
    <t>Hormigón armado para badenes (2 ud, 7.0 x 2.50 x 0.30 m)</t>
  </si>
  <si>
    <t>Relleno de material granular bajo aceras, e=0.25 m</t>
  </si>
  <si>
    <t>Piso en tabletas de hormigón</t>
  </si>
  <si>
    <t>Panel de breake de 4 circuitos (inc. suministro e instalacion)</t>
  </si>
  <si>
    <t>Tomacorrientes</t>
  </si>
  <si>
    <t>Interruptor sencillo</t>
  </si>
  <si>
    <t>Excavación de zapatas (en roca)</t>
  </si>
  <si>
    <t>Columnas 0.30 x 0.15 m, 4Ø3/8", Est.Ø3/8 @ 0.20 m (ver detalle)</t>
  </si>
  <si>
    <t>Cantos</t>
  </si>
  <si>
    <t>Revestimiento de muro en lajas horizontales color gris</t>
  </si>
  <si>
    <t>Puerta en madera, 0.70 x 2.10 m</t>
  </si>
  <si>
    <t>Extracción capa vegetal, e=0.30 m (con equipo, incl. acopio)</t>
  </si>
  <si>
    <t>Viga de coronación .15x.25, 3Ø1/2", 2Ø3/8, Est.Ø3/8" @0.15 m</t>
  </si>
  <si>
    <t>Zap. muros 0.45x0.20, 3Ø3/8", Ø3/8" @0.25 m</t>
  </si>
  <si>
    <t xml:space="preserve">Construcción de imbornal de 1.60 x 1.40 x 1.80 m </t>
  </si>
  <si>
    <t>Aplicación de pintura acrílica en muros existentes (2 manos)</t>
  </si>
  <si>
    <t>Hormigón armado para badenes (1 ud, 7.0 x 2.50 x 0.30 m)</t>
  </si>
  <si>
    <t>Pintura en bordillo</t>
  </si>
  <si>
    <t>Suministro e instalación de zafacones (ver detalle)</t>
  </si>
  <si>
    <t>Bloques horm. 6", Ø3/8" @0.80 m</t>
  </si>
  <si>
    <t>Techo en  teja asfaltica, forro machimbrado en pino trat., manto fieltro asf. (2 unidades)</t>
  </si>
  <si>
    <t>Piso de cerámica 0.30x0.30 m</t>
  </si>
  <si>
    <t>Revestimiento de muros en lajas horizontales color gris</t>
  </si>
  <si>
    <t>Cerámica pared 0.20x0.30 m, h= 3.00 m</t>
  </si>
  <si>
    <t>Inodoro blanco, tapa, one piece (conect. tub. arrastre 4")</t>
  </si>
  <si>
    <t>Cámara inspeccion en roca, 0.60x0.60x0.60 m. interior</t>
  </si>
  <si>
    <t>Cisterna 1,000 gls. en roca, 1.60x1.60x1.80 m. interior (ver planos)</t>
  </si>
  <si>
    <t>Caseta de bomba (ver detalle)</t>
  </si>
  <si>
    <t>Cámara Séptica 4.70 x 1.40 m, h=1.62 m</t>
  </si>
  <si>
    <t>Suministro y colocación de tubería de  1/2'' PVC</t>
  </si>
  <si>
    <t>Suministro y colocación de tubería de 3/4'' PVC</t>
  </si>
  <si>
    <t>Suministro e instalación de bombas de agua de 1/2 Hp y tanque de presión 42 gl en fibra de vidrio para cisterna</t>
  </si>
  <si>
    <t>Construcción de pozo tubular encamisado en 8'' encamisado 6"</t>
  </si>
  <si>
    <t xml:space="preserve">Zapata de muro </t>
  </si>
  <si>
    <t>Columnas de amarre</t>
  </si>
  <si>
    <t>Caseta materiales 12' x 16'</t>
  </si>
  <si>
    <t>Sub-base granular triturada para nivelación, e=0.10 m (incluye transporte)</t>
  </si>
  <si>
    <t>Alcorque de aceras en arboles (ver detalle)</t>
  </si>
  <si>
    <t>Instalación de bolardos de hormigón (ver detalle)</t>
  </si>
  <si>
    <t>Alcorque acera en arboles (ver detalle)</t>
  </si>
  <si>
    <t>Construcción de canaleta con rejilla en angulares (sec 0.60 x 0.60 m )</t>
  </si>
  <si>
    <t>Excavación de zapatas de columnas (en roca)</t>
  </si>
  <si>
    <t>Pañete maestreado exterior en muros</t>
  </si>
  <si>
    <t>Pañete maestreado en columnas</t>
  </si>
  <si>
    <t>Excavación de zapatas de columnas 1.0 x1.0x 0.60 m (en roca)</t>
  </si>
  <si>
    <t>Excavación de zapatas de columnas 1.5 x1.0x 0.60 m ( en roca)</t>
  </si>
  <si>
    <t>Columnas 0.30 x 0.30 m, 6Ø1/2", Est.Ø3/8 @ 0.10 m, ver detalle</t>
  </si>
  <si>
    <t>Zapatas de muros 0.75 x 0.25 m , 3Ø3/8", Est.Ø3/8 @ 0.25 m</t>
  </si>
  <si>
    <t>Zapatas de columnas 1.0 X 1.5 X 0.30 m, Ø1/2" @ 0.15 m A.D.</t>
  </si>
  <si>
    <t>Zapatas de columnas 1.0 X 1.0 X 0.30 m, Ø1/2" @ 0.15 m A.D.</t>
  </si>
  <si>
    <t>Columnas de pedestal sección variable, Est.Ø3/8 @ 0.25 m, ver detalle</t>
  </si>
  <si>
    <t>Columnas de sección variable, Est.Ø3/8 @ 0.25 m, ver detalle</t>
  </si>
  <si>
    <t>Zapatas de muros 0.75 x 0.25 m , 4Ø3/8", Est.Ø3/8 @ 0.25 m</t>
  </si>
  <si>
    <t>Pañete maestreado  en columnas</t>
  </si>
  <si>
    <t>Excavación de zapatas de columnas 0.80 x0.80 x 0.60 (en roca)</t>
  </si>
  <si>
    <t>Zapatas de columnas 0.80 X 0.80 X 0.30 m, Ø1/2" @ 0.15 m</t>
  </si>
  <si>
    <t>Columnas de 0.25 X 0.25 m,  6Ø1/2", Est.Ø3/8 @ 0.15 m, ver detalle</t>
  </si>
  <si>
    <t>Estructura en pino tratado formado por: 2 columnas Ø6" con anclaje, cartel en plywood  1", incluye tratamiento de madera al intemperismo. (ver planos).</t>
  </si>
  <si>
    <t>Piso en pino trado 2" x 6", incluye pernos de anclaje de 1/2" x 6"</t>
  </si>
  <si>
    <t>Pergolado en pino tratado formado por: 3 columnas 8"x 8" con anclaje, vigas principales doble 2"x10" , vigas secundarias 2"x6" , incluye tratamiento de madera al intemperismo. (ver planos).</t>
  </si>
  <si>
    <t>Pergolado en pino tratado formado por: 6 columnas 8"x 8" con anclaje, vigas principales doble 2"x10" , vigas secundarias 2"x6", incluye tratamiento de madera al intemperismo. (ver planos).</t>
  </si>
  <si>
    <t>Instalación de letrero en 0.90 x 2.0 m, ver detalle</t>
  </si>
  <si>
    <t>Instalación de letrero en 0.25 x 2.0 m, ver detalle</t>
  </si>
  <si>
    <t>Vigas VP 0.20 x 0.30 m, 3Ø1/2", 2Ø1/2", Est.Ø3/8"@15 m, (hormigón f'c 240 kg/cm2  y aditivo para protección del acero), ver planos.</t>
  </si>
  <si>
    <t>Col. C1, .20 x .20 m, 4Ø1/2", Est.Ø3/8"@15 m + alcantarilla 24" x 1.10 m en base, (hormigón f'c 240 kg/cm2  y aditivo para protección del acero), ver planos.</t>
  </si>
  <si>
    <t>Vigas V1, .20 x .30 m, 3Ø1/2", 3Ø1/2", Est.Ø3/8" @0.15 m, (hormigón f'c 240 kg/cm2 y aditivo para protección del acero), ver planos.</t>
  </si>
  <si>
    <t>Techo teja asfáltica, forrado mach. pino tratado, con: 4 columnas 8"x8", vigas 2"x8" y 2"x12", unión PL 8"x4"x4"x3/16" con 2TØ3/8" tirafondo, incluye tratamiento de pintura contra salitre. Ver planos.</t>
  </si>
  <si>
    <t>Excavación de zapatas de columnas 0.80 x 0.80 x 0.60 m ( en roca)</t>
  </si>
  <si>
    <t>Columnas de 0.25 X 0.25 m, 6Ø1/2", Est.Ø3/8 @ 0.15 m, ver detalle</t>
  </si>
  <si>
    <t>Piso de hormigón pulido, con malla electrosoldada D2.3, 15 x15 mm, e=0.10 m</t>
  </si>
  <si>
    <t>Piso de hormigón pulido, con malla electrosoldada D2.3, 15 x 15 mm, e=0.10 m</t>
  </si>
  <si>
    <t>Piso de hormigón pulido, con malla electrosoldada D2.3,15 x 15 mm, e=0.10 m</t>
  </si>
  <si>
    <t>Mampara en pino tratado, 3 parales en pino  6" x 6" y 1" x 6" colocados horizontal (ver detalle)</t>
  </si>
  <si>
    <t>Mampara en pino tratado, fabricados en parales  4" x 4" y 1" x 6" colocados de forma horizontal (ver detalle)</t>
  </si>
  <si>
    <t>Deck en madera de pino tratado 1.20 m x 2.50 m</t>
  </si>
  <si>
    <t>Excavación de zapatas de columnas 0.80 x 0.80 x 0.60 m (en roca)</t>
  </si>
  <si>
    <t>Deck en pino tratado 1.20 m x 2.50 m</t>
  </si>
  <si>
    <t>Piso de hormigon simple en area de ducha 1.2 x 1.00 m</t>
  </si>
  <si>
    <t>CASETA DE VIGILANCIA (2 und)</t>
  </si>
  <si>
    <t>Estructura en pino tratadao formado por: 4 colmunas 6"x 6", vigas principales 6"x6", vigas secundarias 2"x6", entablillado en madera y cubierta en shingle (ver planos).</t>
  </si>
  <si>
    <t>Pedestal de columnas, 0.25 x 0.25 m, ver planos</t>
  </si>
  <si>
    <t>Viga V1 y V3, 0.20 x 0.30 m, 6Ø1/2, est 3/8"@ 0.15 m, ver planos</t>
  </si>
  <si>
    <t>Viga V2, 0.20 x 0.30 m, 8Ø1/2, est 3/8"@ 0.15 m, ver planos</t>
  </si>
  <si>
    <t>Breaker 30/2 (inc. suministro e instalacion)</t>
  </si>
  <si>
    <t>Trampa de grasa 1.0 x 0.80 x 1.0 m</t>
  </si>
  <si>
    <t>Llave de paso</t>
  </si>
  <si>
    <t>Alimentacion a panel desde circuito electrico (incl. suministro e instalacion), formado por:                                                                                                                                        2 cond. #10 THNN                                                                                                                                     1 cond. # 10 THNN                                                                                                                                    1 cond. # 12 THNN                                                                                                                                     en tuberia 3/4'' pvc</t>
  </si>
  <si>
    <t>Alimentacion a panel desde circuito electrico (incl. suministro e instalacion), formado por:                                                                                                                                        2 cond. #12 THNN                                                                                                                                     1 cond. # 14 THNN                                                                                                                                                                                                                                                                         en tuberia 3/4'' pvc</t>
  </si>
  <si>
    <t>Breaker 15/1 (inc. suministro e instalacion)</t>
  </si>
  <si>
    <t>P.A.</t>
  </si>
  <si>
    <t>PROVINCIA LA ALTAGRACIA</t>
  </si>
  <si>
    <t>Mantenimiento de transito (incl. señalización según diseño en planos, 8 unds)</t>
  </si>
  <si>
    <t>Interruptores simple</t>
  </si>
  <si>
    <t>Bloques horm. 6", Ø3/8"a.80 m</t>
  </si>
  <si>
    <t>Instalación de adoquines rectangulares 11.5" x 17.25" x 3.5" (AD1)</t>
  </si>
  <si>
    <t>Instalación de adoquines tipo paleta (AD)</t>
  </si>
  <si>
    <t>Poste acero galvanizado de 9 metros redondo con brazos de 1.2 metros, incluye los pernos de anclaje y sus tuercas y registro al pie del poste.</t>
  </si>
  <si>
    <t xml:space="preserve">Panel Solar 18v/130w con luz Led integrada 12v/120w mas IP camara 1080p (1920*1080) 64GB de memoria, garantia de 5 años
</t>
  </si>
  <si>
    <t>Suministro y Colocacion de Brazos metalico galvanizado para luminarias</t>
  </si>
  <si>
    <t>Centro de control de luces, para 100A, nomofasico,120/240v, 60Hz, en caja nema -3r, compuesto por:
1 Main breaker de 80/2
4 breakers de 20/1
4 Contactores de 20A, Bobina de 120v
4 Selectores de dos posiciones on/off
1 fotocelda 120v
fusibles para protección de control
Bloque neutro y tierra</t>
  </si>
  <si>
    <t>Suministro y Colocación de alimentador desde el transformador a panel de control. formado por:
2 cond. # 4 THNN
1 cond. # 4 THNN
1 cond. # 8 THNN
en tubería de 11/2'' Imc</t>
  </si>
  <si>
    <t>Centro de control de luces, para 60A, nomofasico,120/240v, 60Hz, en caja nema -3r, compuesto por:
1 Main breaker de 40/2
3 breakers de 20/1
3 Contactores de 20A, Bobina de 120v
3 Selectores de dos posiciones on/off
1 fotocelda 120v
fusibles para protección de control
Bloque neutro y tierra</t>
  </si>
  <si>
    <t>Suministro y Colocación de alimentador desde el transformador a panel de control. formado por:
2 cond. # 8 THNN
1 cond. # 8 THNN
1 cond. # 10 THNN
en tubería de 1'' Imc</t>
  </si>
  <si>
    <t>Muros de bloque de 6''</t>
  </si>
  <si>
    <t>MISCELANEOS</t>
  </si>
  <si>
    <t>HORMIGON</t>
  </si>
  <si>
    <t>CONSTRUCCION DE VERJA FRONTAL</t>
  </si>
  <si>
    <t>GARITA DE SEGURIDAD Y AREA DE ESPERA</t>
  </si>
  <si>
    <t>PRESUPUESTO PROYECTO: RECONSTRUCION  DE VIA ACCESO Y ESTACIONAMIENTO VEHICULAR EN LA PLAYA MACAO,</t>
  </si>
  <si>
    <t>HORMIGON ARMADO</t>
  </si>
  <si>
    <t>TERMINACION EN MADERA</t>
  </si>
  <si>
    <t>TERMINACION DE SUPERFICIES</t>
  </si>
  <si>
    <t>REPOSICION DE BOLARDOS</t>
  </si>
  <si>
    <t>PISO EN MADERA AREA DE DUCHAS</t>
  </si>
  <si>
    <t>SEÑALETICA EN ZAFACONES</t>
  </si>
  <si>
    <t xml:space="preserve">SEÑALETICA </t>
  </si>
  <si>
    <t>INSTALACIONES ELECTRICAS  VIAS DE ACCESO</t>
  </si>
  <si>
    <t xml:space="preserve"> SUBTOTAL - INSTALACION ELECTRICA ESTACIONAMIENTO #4</t>
  </si>
  <si>
    <t xml:space="preserve"> SUBTOTAL - INSTALACION ELECTRICAS VIA</t>
  </si>
  <si>
    <t>INSTALACIONES ELECTRICAS ESTACIONAMIENTO #3 (AUTOBUSES)</t>
  </si>
  <si>
    <t>INSTALACIONES ELECTRICAS</t>
  </si>
  <si>
    <t>INSTALACIONES ELECTRICAS ESTACIONAMIENTO #4</t>
  </si>
  <si>
    <t xml:space="preserve"> SUBTOTAL - INSTALACION ELECTRICAS ESTACIONAMIENTO #3</t>
  </si>
  <si>
    <t>LISTADO DE PARTIDAS</t>
  </si>
  <si>
    <t>Panel Solar 18v/130w con luz Led integrada 12v/120w mas IP camara 1080p (1920*1080) 64GB de memoria, garantia de 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</si>
</sst>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#,##0.0000"/>
    <numFmt numFmtId="171" formatCode="&quot;RD$&quot;#,##0.00"/>
    <numFmt numFmtId="172" formatCode="_-* #,##0.0000_-;\-* #,##0.0000_-;_-* &quot;-&quot;??_-;_-@_-"/>
    <numFmt numFmtId="173" formatCode="[$$-409]#,##0.00"/>
    <numFmt numFmtId="174" formatCode="_-* #,##0.00\ _$_-;\-* #,##0.00\ _$_-;_-* &quot;-&quot;??\ _$_-;_-@_-"/>
    <numFmt numFmtId="175" formatCode="&quot; &quot;#,##0.00&quot; &quot;;&quot; (&quot;#,##0.00&quot;)&quot;;&quot; -&quot;00&quot; &quot;;&quot; &quot;@&quot; &quot;"/>
    <numFmt numFmtId="176" formatCode="_-* #,##0.00\ _P_t_s_-;\-* #,##0.00\ _P_t_s_-;_-* &quot;-&quot;??\ _P_t_s_-;_-@_-"/>
    <numFmt numFmtId="177" formatCode="#,##0.00\ &quot;€&quot;;\-#,##0.00\ &quot;€&quot;"/>
    <numFmt numFmtId="178" formatCode="\$#,##0\ ;\(\$#,##0\)"/>
    <numFmt numFmtId="179" formatCode="_([$€-2]* #,##0.00_);_([$€-2]* \(#,##0.00\);_([$€-2]* &quot;-&quot;??_)"/>
    <numFmt numFmtId="180" formatCode="&quot; &quot;#,##0.00&quot; &quot;;&quot; (&quot;#,##0.00&quot;)&quot;;&quot; -&quot;#&quot; &quot;;&quot; &quot;@&quot; &quot;"/>
    <numFmt numFmtId="181" formatCode="[$-409]General"/>
    <numFmt numFmtId="182" formatCode="#."/>
    <numFmt numFmtId="183" formatCode="#,000"/>
    <numFmt numFmtId="184" formatCode="mm/dd/yyyy;@"/>
    <numFmt numFmtId="185" formatCode="_(* #,##0.000000_);_(* \(#,##0.000000\);_(* &quot;-&quot;??_);_(@_)"/>
    <numFmt numFmtId="186" formatCode="#,##0.00000000000"/>
    <numFmt numFmtId="187" formatCode="_-* #,##0.00\ _€_-;\-* #,##0.00\ _€_-;_-* &quot;-&quot;??\ _€_-;_-@_-"/>
    <numFmt numFmtId="188" formatCode="#,##0.0000_);\(#,##0.0000\)"/>
    <numFmt numFmtId="189" formatCode="0_)"/>
    <numFmt numFmtId="190" formatCode="[$-1C0A]d&quot; de &quot;mmmm&quot; de &quot;yyyy;@"/>
    <numFmt numFmtId="191" formatCode="_(&quot;$&quot;* #,##0_);_(&quot;$&quot;* \(#,##0\);_(&quot;$&quot;* &quot;-&quot;??_);_(@_)"/>
    <numFmt numFmtId="192" formatCode="0.00_)"/>
    <numFmt numFmtId="193" formatCode="[$-409]d\-mmm\-yy;@"/>
    <numFmt numFmtId="194" formatCode="_(* #,##0\ &quot;pta&quot;_);_(* \(#,##0\ &quot;pta&quot;\);_(* &quot;-&quot;??\ &quot;pta&quot;_);_(@_)"/>
  </numFmts>
  <fonts count="9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12"/>
      <color theme="1"/>
      <name val="Arial Narrow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 Narrow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88">
    <xf numFmtId="0" fontId="0" fillId="0" borderId="0"/>
    <xf numFmtId="0" fontId="11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168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23" fillId="0" borderId="0"/>
    <xf numFmtId="0" fontId="12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8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8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8" fillId="2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8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8" fillId="28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5" borderId="0" applyNumberFormat="0" applyBorder="0" applyAlignment="0" applyProtection="0"/>
    <xf numFmtId="173" fontId="13" fillId="35" borderId="0" applyNumberFormat="0" applyBorder="0" applyAlignment="0" applyProtection="0"/>
    <xf numFmtId="173" fontId="13" fillId="35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8" fillId="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8" fillId="1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8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8" fillId="2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8" fillId="25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8" fillId="29" borderId="0" applyNumberFormat="0" applyBorder="0" applyAlignment="0" applyProtection="0"/>
    <xf numFmtId="173" fontId="13" fillId="35" borderId="0" applyNumberFormat="0" applyBorder="0" applyAlignment="0" applyProtection="0"/>
    <xf numFmtId="173" fontId="13" fillId="35" borderId="0" applyNumberFormat="0" applyBorder="0" applyAlignment="0" applyProtection="0"/>
    <xf numFmtId="173" fontId="13" fillId="35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32" borderId="0" applyNumberFormat="0" applyBorder="0" applyAlignment="0" applyProtection="0"/>
    <xf numFmtId="173" fontId="13" fillId="32" borderId="0" applyNumberFormat="0" applyBorder="0" applyAlignment="0" applyProtection="0"/>
    <xf numFmtId="173" fontId="13" fillId="32" borderId="0" applyNumberFormat="0" applyBorder="0" applyAlignment="0" applyProtection="0"/>
    <xf numFmtId="173" fontId="13" fillId="35" borderId="0" applyNumberFormat="0" applyBorder="0" applyAlignment="0" applyProtection="0"/>
    <xf numFmtId="173" fontId="13" fillId="35" borderId="0" applyNumberFormat="0" applyBorder="0" applyAlignment="0" applyProtection="0"/>
    <xf numFmtId="173" fontId="13" fillId="35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30" borderId="0" applyNumberFormat="0" applyBorder="0" applyAlignment="0" applyProtection="0"/>
    <xf numFmtId="173" fontId="24" fillId="35" borderId="0" applyNumberFormat="0" applyBorder="0" applyAlignment="0" applyProtection="0"/>
    <xf numFmtId="173" fontId="24" fillId="35" borderId="0" applyNumberFormat="0" applyBorder="0" applyAlignment="0" applyProtection="0"/>
    <xf numFmtId="173" fontId="24" fillId="35" borderId="0" applyNumberFormat="0" applyBorder="0" applyAlignment="0" applyProtection="0"/>
    <xf numFmtId="173" fontId="24" fillId="47" borderId="0" applyNumberFormat="0" applyBorder="0" applyAlignment="0" applyProtection="0"/>
    <xf numFmtId="173" fontId="24" fillId="47" borderId="0" applyNumberFormat="0" applyBorder="0" applyAlignment="0" applyProtection="0"/>
    <xf numFmtId="173" fontId="24" fillId="47" borderId="0" applyNumberFormat="0" applyBorder="0" applyAlignment="0" applyProtection="0"/>
    <xf numFmtId="173" fontId="24" fillId="41" borderId="0" applyNumberFormat="0" applyBorder="0" applyAlignment="0" applyProtection="0"/>
    <xf numFmtId="173" fontId="24" fillId="41" borderId="0" applyNumberFormat="0" applyBorder="0" applyAlignment="0" applyProtection="0"/>
    <xf numFmtId="173" fontId="24" fillId="41" borderId="0" applyNumberFormat="0" applyBorder="0" applyAlignment="0" applyProtection="0"/>
    <xf numFmtId="173" fontId="24" fillId="32" borderId="0" applyNumberFormat="0" applyBorder="0" applyAlignment="0" applyProtection="0"/>
    <xf numFmtId="173" fontId="24" fillId="32" borderId="0" applyNumberFormat="0" applyBorder="0" applyAlignment="0" applyProtection="0"/>
    <xf numFmtId="173" fontId="24" fillId="32" borderId="0" applyNumberFormat="0" applyBorder="0" applyAlignment="0" applyProtection="0"/>
    <xf numFmtId="173" fontId="24" fillId="35" borderId="0" applyNumberFormat="0" applyBorder="0" applyAlignment="0" applyProtection="0"/>
    <xf numFmtId="173" fontId="24" fillId="35" borderId="0" applyNumberFormat="0" applyBorder="0" applyAlignment="0" applyProtection="0"/>
    <xf numFmtId="173" fontId="24" fillId="35" borderId="0" applyNumberFormat="0" applyBorder="0" applyAlignment="0" applyProtection="0"/>
    <xf numFmtId="173" fontId="24" fillId="38" borderId="0" applyNumberFormat="0" applyBorder="0" applyAlignment="0" applyProtection="0"/>
    <xf numFmtId="173" fontId="24" fillId="38" borderId="0" applyNumberFormat="0" applyBorder="0" applyAlignment="0" applyProtection="0"/>
    <xf numFmtId="173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8" borderId="0" applyNumberFormat="0" applyBorder="0" applyAlignment="0" applyProtection="0"/>
    <xf numFmtId="0" fontId="25" fillId="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1" borderId="0" applyNumberFormat="0" applyBorder="0" applyAlignment="0" applyProtection="0"/>
    <xf numFmtId="0" fontId="25" fillId="11" borderId="0" applyNumberFormat="0" applyBorder="0" applyAlignment="0" applyProtection="0"/>
    <xf numFmtId="0" fontId="24" fillId="51" borderId="0" applyNumberFormat="0" applyBorder="0" applyAlignment="0" applyProtection="0"/>
    <xf numFmtId="0" fontId="24" fillId="55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24" fillId="53" borderId="0" applyNumberFormat="0" applyBorder="0" applyAlignment="0" applyProtection="0"/>
    <xf numFmtId="0" fontId="24" fillId="55" borderId="0" applyNumberFormat="0" applyBorder="0" applyAlignment="0" applyProtection="0"/>
    <xf numFmtId="0" fontId="25" fillId="15" borderId="0" applyNumberFormat="0" applyBorder="0" applyAlignment="0" applyProtection="0"/>
    <xf numFmtId="0" fontId="24" fillId="55" borderId="0" applyNumberFormat="0" applyBorder="0" applyAlignment="0" applyProtection="0"/>
    <xf numFmtId="0" fontId="24" fillId="44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4" borderId="0" applyNumberFormat="0" applyBorder="0" applyAlignment="0" applyProtection="0"/>
    <xf numFmtId="0" fontId="25" fillId="1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5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47" borderId="0" applyNumberFormat="0" applyBorder="0" applyAlignment="0" applyProtection="0"/>
    <xf numFmtId="0" fontId="25" fillId="27" borderId="0" applyNumberFormat="0" applyBorder="0" applyAlignment="0" applyProtection="0"/>
    <xf numFmtId="0" fontId="24" fillId="47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4" borderId="0" applyNumberFormat="0" applyBorder="0" applyAlignment="0" applyProtection="0"/>
    <xf numFmtId="173" fontId="28" fillId="35" borderId="0" applyNumberFormat="0" applyBorder="0" applyAlignment="0" applyProtection="0"/>
    <xf numFmtId="173" fontId="28" fillId="35" borderId="0" applyNumberFormat="0" applyBorder="0" applyAlignment="0" applyProtection="0"/>
    <xf numFmtId="173" fontId="28" fillId="35" borderId="0" applyNumberFormat="0" applyBorder="0" applyAlignment="0" applyProtection="0"/>
    <xf numFmtId="0" fontId="29" fillId="59" borderId="19" applyNumberFormat="0" applyAlignment="0" applyProtection="0"/>
    <xf numFmtId="0" fontId="29" fillId="59" borderId="19" applyNumberFormat="0" applyAlignment="0" applyProtection="0"/>
    <xf numFmtId="0" fontId="30" fillId="5" borderId="16" applyNumberFormat="0" applyAlignment="0" applyProtection="0"/>
    <xf numFmtId="173" fontId="31" fillId="60" borderId="19" applyNumberFormat="0" applyAlignment="0" applyProtection="0"/>
    <xf numFmtId="173" fontId="31" fillId="60" borderId="19" applyNumberFormat="0" applyAlignment="0" applyProtection="0"/>
    <xf numFmtId="173" fontId="31" fillId="60" borderId="19" applyNumberFormat="0" applyAlignment="0" applyProtection="0"/>
    <xf numFmtId="173" fontId="32" fillId="61" borderId="20" applyNumberFormat="0" applyAlignment="0" applyProtection="0"/>
    <xf numFmtId="173" fontId="32" fillId="61" borderId="20" applyNumberFormat="0" applyAlignment="0" applyProtection="0"/>
    <xf numFmtId="173" fontId="32" fillId="61" borderId="20" applyNumberFormat="0" applyAlignment="0" applyProtection="0"/>
    <xf numFmtId="173" fontId="33" fillId="0" borderId="21" applyNumberFormat="0" applyFill="0" applyAlignment="0" applyProtection="0"/>
    <xf numFmtId="173" fontId="33" fillId="0" borderId="21" applyNumberFormat="0" applyFill="0" applyAlignment="0" applyProtection="0"/>
    <xf numFmtId="173" fontId="33" fillId="0" borderId="21" applyNumberFormat="0" applyFill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Border="0" applyAlignment="0" applyProtection="0"/>
    <xf numFmtId="0" fontId="32" fillId="61" borderId="20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9" fillId="63" borderId="0" applyNumberFormat="0" applyFont="0" applyFill="0" applyAlignment="0"/>
    <xf numFmtId="0" fontId="19" fillId="64" borderId="0" applyNumberFormat="0" applyFont="0" applyFill="0" applyAlignment="0"/>
    <xf numFmtId="0" fontId="36" fillId="0" borderId="0" applyFont="0" applyFill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8" fillId="73" borderId="0" applyNumberFormat="0" applyBorder="0" applyAlignment="0" applyProtection="0"/>
    <xf numFmtId="173" fontId="24" fillId="74" borderId="0" applyNumberFormat="0" applyBorder="0" applyAlignment="0" applyProtection="0"/>
    <xf numFmtId="173" fontId="24" fillId="74" borderId="0" applyNumberFormat="0" applyBorder="0" applyAlignment="0" applyProtection="0"/>
    <xf numFmtId="173" fontId="24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8" fillId="77" borderId="0" applyNumberFormat="0" applyBorder="0" applyAlignment="0" applyProtection="0"/>
    <xf numFmtId="173" fontId="24" fillId="47" borderId="0" applyNumberFormat="0" applyBorder="0" applyAlignment="0" applyProtection="0"/>
    <xf numFmtId="173" fontId="24" fillId="47" borderId="0" applyNumberFormat="0" applyBorder="0" applyAlignment="0" applyProtection="0"/>
    <xf numFmtId="173" fontId="24" fillId="47" borderId="0" applyNumberFormat="0" applyBorder="0" applyAlignment="0" applyProtection="0"/>
    <xf numFmtId="0" fontId="3" fillId="78" borderId="0" applyNumberFormat="0" applyBorder="0" applyAlignment="0" applyProtection="0"/>
    <xf numFmtId="0" fontId="3" fillId="79" borderId="0" applyNumberFormat="0" applyBorder="0" applyAlignment="0" applyProtection="0"/>
    <xf numFmtId="0" fontId="18" fillId="80" borderId="0" applyNumberFormat="0" applyBorder="0" applyAlignment="0" applyProtection="0"/>
    <xf numFmtId="173" fontId="24" fillId="41" borderId="0" applyNumberFormat="0" applyBorder="0" applyAlignment="0" applyProtection="0"/>
    <xf numFmtId="173" fontId="24" fillId="41" borderId="0" applyNumberFormat="0" applyBorder="0" applyAlignment="0" applyProtection="0"/>
    <xf numFmtId="173" fontId="24" fillId="41" borderId="0" applyNumberFormat="0" applyBorder="0" applyAlignment="0" applyProtection="0"/>
    <xf numFmtId="0" fontId="3" fillId="81" borderId="0" applyNumberFormat="0" applyBorder="0" applyAlignment="0" applyProtection="0"/>
    <xf numFmtId="0" fontId="3" fillId="82" borderId="0" applyNumberFormat="0" applyBorder="0" applyAlignment="0" applyProtection="0"/>
    <xf numFmtId="0" fontId="18" fillId="83" borderId="0" applyNumberFormat="0" applyBorder="0" applyAlignment="0" applyProtection="0"/>
    <xf numFmtId="173" fontId="24" fillId="84" borderId="0" applyNumberFormat="0" applyBorder="0" applyAlignment="0" applyProtection="0"/>
    <xf numFmtId="173" fontId="24" fillId="84" borderId="0" applyNumberFormat="0" applyBorder="0" applyAlignment="0" applyProtection="0"/>
    <xf numFmtId="173" fontId="24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18" fillId="87" borderId="0" applyNumberFormat="0" applyBorder="0" applyAlignment="0" applyProtection="0"/>
    <xf numFmtId="173" fontId="24" fillId="45" borderId="0" applyNumberFormat="0" applyBorder="0" applyAlignment="0" applyProtection="0"/>
    <xf numFmtId="173" fontId="24" fillId="45" borderId="0" applyNumberFormat="0" applyBorder="0" applyAlignment="0" applyProtection="0"/>
    <xf numFmtId="173" fontId="24" fillId="45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18" fillId="90" borderId="0" applyNumberFormat="0" applyBorder="0" applyAlignment="0" applyProtection="0"/>
    <xf numFmtId="173" fontId="24" fillId="51" borderId="0" applyNumberFormat="0" applyBorder="0" applyAlignment="0" applyProtection="0"/>
    <xf numFmtId="173" fontId="24" fillId="51" borderId="0" applyNumberFormat="0" applyBorder="0" applyAlignment="0" applyProtection="0"/>
    <xf numFmtId="173" fontId="24" fillId="51" borderId="0" applyNumberFormat="0" applyBorder="0" applyAlignment="0" applyProtection="0"/>
    <xf numFmtId="173" fontId="42" fillId="42" borderId="19" applyNumberFormat="0" applyAlignment="0" applyProtection="0"/>
    <xf numFmtId="173" fontId="42" fillId="42" borderId="19" applyNumberFormat="0" applyAlignment="0" applyProtection="0"/>
    <xf numFmtId="173" fontId="42" fillId="42" borderId="19" applyNumberFormat="0" applyAlignment="0" applyProtection="0"/>
    <xf numFmtId="17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43" fillId="0" borderId="0"/>
    <xf numFmtId="181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46" fillId="0" borderId="0">
      <protection locked="0"/>
    </xf>
    <xf numFmtId="182" fontId="47" fillId="0" borderId="0">
      <protection locked="0"/>
    </xf>
    <xf numFmtId="182" fontId="47" fillId="0" borderId="0">
      <protection locked="0"/>
    </xf>
    <xf numFmtId="182" fontId="47" fillId="0" borderId="0">
      <protection locked="0"/>
    </xf>
    <xf numFmtId="182" fontId="47" fillId="0" borderId="0">
      <protection locked="0"/>
    </xf>
    <xf numFmtId="182" fontId="47" fillId="0" borderId="0">
      <protection locked="0"/>
    </xf>
    <xf numFmtId="182" fontId="47" fillId="0" borderId="0">
      <protection locked="0"/>
    </xf>
    <xf numFmtId="0" fontId="22" fillId="0" borderId="0" applyNumberFormat="0" applyFill="0" applyBorder="0" applyAlignment="0" applyProtection="0"/>
    <xf numFmtId="183" fontId="22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8" fillId="33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1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1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4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3" fontId="57" fillId="0" borderId="0" applyFill="0" applyBorder="0" applyAlignment="0" applyProtection="0">
      <alignment vertical="top"/>
      <protection locked="0"/>
    </xf>
    <xf numFmtId="173" fontId="26" fillId="34" borderId="0" applyNumberFormat="0" applyBorder="0" applyAlignment="0" applyProtection="0"/>
    <xf numFmtId="173" fontId="26" fillId="34" borderId="0" applyNumberFormat="0" applyBorder="0" applyAlignment="0" applyProtection="0"/>
    <xf numFmtId="173" fontId="26" fillId="34" borderId="0" applyNumberFormat="0" applyBorder="0" applyAlignment="0" applyProtection="0"/>
    <xf numFmtId="0" fontId="42" fillId="36" borderId="19" applyNumberFormat="0" applyAlignment="0" applyProtection="0"/>
    <xf numFmtId="0" fontId="58" fillId="0" borderId="25" applyNumberFormat="0" applyFill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ill="0" applyBorder="0" applyAlignment="0" applyProtection="0"/>
    <xf numFmtId="167" fontId="13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1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42" borderId="0" applyNumberFormat="0" applyBorder="0" applyAlignment="0" applyProtection="0"/>
    <xf numFmtId="173" fontId="61" fillId="42" borderId="0" applyNumberFormat="0" applyBorder="0" applyAlignment="0" applyProtection="0"/>
    <xf numFmtId="173" fontId="6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/>
    <xf numFmtId="192" fontId="64" fillId="0" borderId="0"/>
    <xf numFmtId="0" fontId="3" fillId="0" borderId="0"/>
    <xf numFmtId="192" fontId="63" fillId="0" borderId="0"/>
    <xf numFmtId="193" fontId="6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192" fontId="6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67" fillId="0" borderId="0"/>
    <xf numFmtId="0" fontId="65" fillId="0" borderId="0"/>
    <xf numFmtId="0" fontId="23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49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4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3" fillId="0" borderId="0"/>
    <xf numFmtId="173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0" fontId="12" fillId="0" borderId="0"/>
    <xf numFmtId="0" fontId="3" fillId="0" borderId="0"/>
    <xf numFmtId="0" fontId="3" fillId="0" borderId="0"/>
    <xf numFmtId="0" fontId="12" fillId="0" borderId="0">
      <alignment vertical="center"/>
    </xf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173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0" fontId="3" fillId="0" borderId="0"/>
    <xf numFmtId="0" fontId="3" fillId="0" borderId="0"/>
    <xf numFmtId="0" fontId="3" fillId="0" borderId="0"/>
    <xf numFmtId="49" fontId="12" fillId="0" borderId="0"/>
    <xf numFmtId="49" fontId="12" fillId="0" borderId="0"/>
    <xf numFmtId="4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12" fillId="39" borderId="26" applyNumberFormat="0" applyFont="0" applyAlignment="0" applyProtection="0"/>
    <xf numFmtId="173" fontId="23" fillId="39" borderId="26" applyNumberFormat="0" applyFont="0" applyAlignment="0" applyProtection="0"/>
    <xf numFmtId="173" fontId="23" fillId="39" borderId="26" applyNumberFormat="0" applyFont="0" applyAlignment="0" applyProtection="0"/>
    <xf numFmtId="0" fontId="12" fillId="39" borderId="26" applyNumberFormat="0" applyFont="0" applyAlignment="0" applyProtection="0"/>
    <xf numFmtId="0" fontId="8" fillId="6" borderId="18" applyNumberFormat="0" applyFont="0" applyAlignment="0" applyProtection="0"/>
    <xf numFmtId="0" fontId="70" fillId="59" borderId="27" applyNumberFormat="0" applyAlignment="0" applyProtection="0"/>
    <xf numFmtId="0" fontId="70" fillId="59" borderId="27" applyNumberFormat="0" applyAlignment="0" applyProtection="0"/>
    <xf numFmtId="0" fontId="71" fillId="5" borderId="17" applyNumberFormat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70" fillId="60" borderId="27" applyNumberFormat="0" applyAlignment="0" applyProtection="0"/>
    <xf numFmtId="173" fontId="70" fillId="60" borderId="27" applyNumberFormat="0" applyAlignment="0" applyProtection="0"/>
    <xf numFmtId="173" fontId="70" fillId="60" borderId="27" applyNumberFormat="0" applyAlignment="0" applyProtection="0"/>
    <xf numFmtId="0" fontId="7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75" fillId="0" borderId="28" applyNumberFormat="0" applyFill="0" applyAlignment="0" applyProtection="0"/>
    <xf numFmtId="173" fontId="75" fillId="0" borderId="28" applyNumberFormat="0" applyFill="0" applyAlignment="0" applyProtection="0"/>
    <xf numFmtId="173" fontId="75" fillId="0" borderId="28" applyNumberFormat="0" applyFill="0" applyAlignment="0" applyProtection="0"/>
    <xf numFmtId="0" fontId="76" fillId="91" borderId="0"/>
    <xf numFmtId="173" fontId="77" fillId="0" borderId="29" applyNumberFormat="0" applyFill="0" applyAlignment="0" applyProtection="0"/>
    <xf numFmtId="173" fontId="77" fillId="0" borderId="29" applyNumberFormat="0" applyFill="0" applyAlignment="0" applyProtection="0"/>
    <xf numFmtId="173" fontId="77" fillId="0" borderId="29" applyNumberFormat="0" applyFill="0" applyAlignment="0" applyProtection="0"/>
    <xf numFmtId="0" fontId="21" fillId="92" borderId="0"/>
    <xf numFmtId="173" fontId="41" fillId="0" borderId="30" applyNumberFormat="0" applyFill="0" applyAlignment="0" applyProtection="0"/>
    <xf numFmtId="173" fontId="41" fillId="0" borderId="30" applyNumberFormat="0" applyFill="0" applyAlignment="0" applyProtection="0"/>
    <xf numFmtId="173" fontId="41" fillId="0" borderId="30" applyNumberFormat="0" applyFill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1" applyNumberFormat="0" applyFill="0" applyAlignment="0" applyProtection="0"/>
    <xf numFmtId="173" fontId="40" fillId="0" borderId="32" applyNumberFormat="0" applyFill="0" applyAlignment="0" applyProtection="0"/>
    <xf numFmtId="173" fontId="40" fillId="0" borderId="32" applyNumberFormat="0" applyFill="0" applyAlignment="0" applyProtection="0"/>
    <xf numFmtId="194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3" fillId="0" borderId="0"/>
    <xf numFmtId="0" fontId="2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2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2" fontId="81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4" fontId="82" fillId="0" borderId="0" xfId="1181" applyNumberFormat="1" applyFont="1" applyAlignment="1">
      <alignment vertical="center"/>
    </xf>
    <xf numFmtId="2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66" fontId="7" fillId="0" borderId="1" xfId="1184" applyNumberFormat="1" applyFont="1" applyFill="1" applyBorder="1" applyAlignment="1">
      <alignment vertical="center" wrapText="1"/>
    </xf>
    <xf numFmtId="4" fontId="10" fillId="2" borderId="1" xfId="1181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5" fillId="0" borderId="1" xfId="1184" applyNumberFormat="1" applyFont="1" applyFill="1" applyBorder="1" applyAlignment="1">
      <alignment vertical="center" wrapText="1"/>
    </xf>
    <xf numFmtId="166" fontId="5" fillId="0" borderId="9" xfId="1184" applyNumberFormat="1" applyFont="1" applyFill="1" applyBorder="1" applyAlignment="1">
      <alignment vertical="center" wrapText="1"/>
    </xf>
    <xf numFmtId="0" fontId="5" fillId="93" borderId="0" xfId="0" applyFont="1" applyFill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5" xfId="1184" applyNumberFormat="1" applyFont="1" applyBorder="1" applyAlignment="1">
      <alignment vertical="center" wrapText="1"/>
    </xf>
    <xf numFmtId="166" fontId="7" fillId="0" borderId="1" xfId="1184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4" fontId="80" fillId="2" borderId="0" xfId="1181" applyNumberFormat="1" applyFont="1" applyFill="1" applyBorder="1" applyAlignment="1">
      <alignment vertical="center"/>
    </xf>
    <xf numFmtId="2" fontId="80" fillId="2" borderId="0" xfId="0" applyNumberFormat="1" applyFont="1" applyFill="1" applyBorder="1" applyAlignment="1">
      <alignment horizontal="center" vertical="center"/>
    </xf>
    <xf numFmtId="0" fontId="80" fillId="2" borderId="0" xfId="0" applyFont="1" applyFill="1" applyBorder="1" applyAlignment="1">
      <alignment vertical="center"/>
    </xf>
    <xf numFmtId="166" fontId="5" fillId="2" borderId="1" xfId="1184" applyNumberFormat="1" applyFont="1" applyFill="1" applyBorder="1" applyAlignment="1">
      <alignment vertical="center" wrapText="1"/>
    </xf>
    <xf numFmtId="0" fontId="78" fillId="0" borderId="0" xfId="1183" applyFont="1" applyAlignment="1">
      <alignment horizontal="center" vertical="center"/>
    </xf>
    <xf numFmtId="2" fontId="5" fillId="2" borderId="9" xfId="11" applyNumberFormat="1" applyFont="1" applyFill="1" applyBorder="1" applyAlignment="1">
      <alignment vertical="center"/>
    </xf>
    <xf numFmtId="2" fontId="81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 wrapText="1"/>
    </xf>
    <xf numFmtId="4" fontId="82" fillId="0" borderId="0" xfId="1181" applyNumberFormat="1" applyFont="1" applyBorder="1" applyAlignment="1">
      <alignment vertical="center"/>
    </xf>
    <xf numFmtId="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2" fontId="85" fillId="0" borderId="1" xfId="1183" applyNumberFormat="1" applyFont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/>
    </xf>
    <xf numFmtId="166" fontId="5" fillId="0" borderId="8" xfId="1184" applyNumberFormat="1" applyFont="1" applyFill="1" applyBorder="1" applyAlignment="1">
      <alignment vertical="center" wrapText="1"/>
    </xf>
    <xf numFmtId="43" fontId="15" fillId="0" borderId="9" xfId="1181" applyFont="1" applyFill="1" applyBorder="1" applyAlignment="1">
      <alignment vertical="center"/>
    </xf>
    <xf numFmtId="2" fontId="15" fillId="0" borderId="9" xfId="0" applyNumberFormat="1" applyFont="1" applyBorder="1" applyAlignment="1">
      <alignment horizontal="center" vertical="center"/>
    </xf>
    <xf numFmtId="166" fontId="5" fillId="0" borderId="9" xfId="1184" applyNumberFormat="1" applyFont="1" applyBorder="1" applyAlignment="1">
      <alignment vertical="center" wrapText="1"/>
    </xf>
    <xf numFmtId="166" fontId="7" fillId="0" borderId="9" xfId="1184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6" fontId="7" fillId="0" borderId="8" xfId="1184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" vertical="center"/>
    </xf>
    <xf numFmtId="4" fontId="10" fillId="0" borderId="0" xfId="1181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166" fontId="5" fillId="0" borderId="0" xfId="1184" applyNumberFormat="1" applyFont="1" applyFill="1" applyBorder="1" applyAlignment="1">
      <alignment vertical="center" wrapText="1"/>
    </xf>
    <xf numFmtId="166" fontId="5" fillId="0" borderId="12" xfId="1184" applyNumberFormat="1" applyFont="1" applyBorder="1" applyAlignment="1">
      <alignment vertical="center" wrapText="1"/>
    </xf>
    <xf numFmtId="166" fontId="7" fillId="0" borderId="10" xfId="1184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5" fillId="2" borderId="0" xfId="1181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/>
    </xf>
    <xf numFmtId="166" fontId="87" fillId="3" borderId="3" xfId="1184" applyNumberFormat="1" applyFont="1" applyFill="1" applyBorder="1" applyAlignment="1">
      <alignment vertical="center" wrapText="1"/>
    </xf>
    <xf numFmtId="166" fontId="14" fillId="3" borderId="3" xfId="1184" applyNumberFormat="1" applyFont="1" applyFill="1" applyBorder="1" applyAlignment="1">
      <alignment vertical="center" wrapText="1"/>
    </xf>
    <xf numFmtId="0" fontId="86" fillId="0" borderId="5" xfId="0" applyFont="1" applyBorder="1" applyAlignment="1">
      <alignment horizontal="left" vertical="center" wrapText="1"/>
    </xf>
    <xf numFmtId="0" fontId="85" fillId="0" borderId="8" xfId="1183" applyFont="1" applyBorder="1" applyAlignment="1">
      <alignment horizontal="left" vertical="center" wrapText="1"/>
    </xf>
    <xf numFmtId="4" fontId="85" fillId="0" borderId="8" xfId="1181" applyNumberFormat="1" applyFont="1" applyFill="1" applyBorder="1" applyAlignment="1">
      <alignment horizontal="center" vertical="center" wrapText="1"/>
    </xf>
    <xf numFmtId="2" fontId="85" fillId="0" borderId="8" xfId="1181" applyNumberFormat="1" applyFont="1" applyFill="1" applyBorder="1" applyAlignment="1">
      <alignment horizontal="center" vertical="center" wrapText="1"/>
    </xf>
    <xf numFmtId="166" fontId="85" fillId="0" borderId="8" xfId="1184" applyNumberFormat="1" applyFont="1" applyFill="1" applyBorder="1" applyAlignment="1">
      <alignment horizontal="center" vertical="center" wrapText="1"/>
    </xf>
    <xf numFmtId="4" fontId="66" fillId="3" borderId="3" xfId="1181" applyNumberFormat="1" applyFont="1" applyFill="1" applyBorder="1" applyAlignment="1">
      <alignment vertical="center"/>
    </xf>
    <xf numFmtId="2" fontId="66" fillId="3" borderId="3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left" vertical="center" wrapText="1"/>
    </xf>
    <xf numFmtId="2" fontId="86" fillId="0" borderId="2" xfId="0" applyNumberFormat="1" applyFont="1" applyFill="1" applyBorder="1" applyAlignment="1">
      <alignment horizontal="center" vertical="center" wrapText="1"/>
    </xf>
    <xf numFmtId="49" fontId="86" fillId="0" borderId="5" xfId="0" applyNumberFormat="1" applyFont="1" applyFill="1" applyBorder="1" applyAlignment="1">
      <alignment horizontal="left" vertical="center" wrapText="1"/>
    </xf>
    <xf numFmtId="4" fontId="66" fillId="0" borderId="6" xfId="1181" applyNumberFormat="1" applyFont="1" applyFill="1" applyBorder="1" applyAlignment="1">
      <alignment vertical="center" wrapText="1"/>
    </xf>
    <xf numFmtId="2" fontId="66" fillId="0" borderId="6" xfId="0" applyNumberFormat="1" applyFont="1" applyFill="1" applyBorder="1" applyAlignment="1">
      <alignment horizontal="center" vertical="center" wrapText="1"/>
    </xf>
    <xf numFmtId="166" fontId="87" fillId="0" borderId="6" xfId="1184" applyNumberFormat="1" applyFont="1" applyFill="1" applyBorder="1" applyAlignment="1">
      <alignment vertical="center" wrapText="1"/>
    </xf>
    <xf numFmtId="166" fontId="87" fillId="0" borderId="11" xfId="1184" applyNumberFormat="1" applyFont="1" applyFill="1" applyBorder="1" applyAlignment="1">
      <alignment vertical="center" wrapText="1"/>
    </xf>
    <xf numFmtId="166" fontId="14" fillId="0" borderId="11" xfId="1184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2" fontId="66" fillId="0" borderId="1" xfId="0" applyNumberFormat="1" applyFont="1" applyBorder="1" applyAlignment="1">
      <alignment horizontal="center" vertical="center" wrapText="1"/>
    </xf>
    <xf numFmtId="166" fontId="14" fillId="2" borderId="1" xfId="1184" applyNumberFormat="1" applyFont="1" applyFill="1" applyBorder="1" applyAlignment="1">
      <alignment vertical="center" wrapText="1"/>
    </xf>
    <xf numFmtId="4" fontId="87" fillId="0" borderId="1" xfId="1181" applyNumberFormat="1" applyFont="1" applyFill="1" applyBorder="1" applyAlignment="1">
      <alignment vertical="center" wrapText="1"/>
    </xf>
    <xf numFmtId="2" fontId="87" fillId="0" borderId="1" xfId="0" applyNumberFormat="1" applyFont="1" applyBorder="1" applyAlignment="1">
      <alignment horizontal="center" vertical="center" wrapText="1"/>
    </xf>
    <xf numFmtId="166" fontId="87" fillId="2" borderId="1" xfId="1184" applyNumberFormat="1" applyFont="1" applyFill="1" applyBorder="1" applyAlignment="1">
      <alignment vertical="center" wrapText="1"/>
    </xf>
    <xf numFmtId="49" fontId="66" fillId="2" borderId="1" xfId="0" applyNumberFormat="1" applyFont="1" applyFill="1" applyBorder="1" applyAlignment="1">
      <alignment horizontal="left" vertical="center" wrapText="1"/>
    </xf>
    <xf numFmtId="0" fontId="66" fillId="0" borderId="1" xfId="0" applyFont="1" applyBorder="1" applyAlignment="1">
      <alignment horizontal="left" vertical="center" wrapText="1"/>
    </xf>
    <xf numFmtId="4" fontId="66" fillId="0" borderId="1" xfId="1181" applyNumberFormat="1" applyFont="1" applyFill="1" applyBorder="1" applyAlignment="1">
      <alignment vertical="center" wrapText="1"/>
    </xf>
    <xf numFmtId="2" fontId="86" fillId="0" borderId="1" xfId="0" applyNumberFormat="1" applyFont="1" applyFill="1" applyBorder="1" applyAlignment="1">
      <alignment horizontal="center" vertical="center" wrapText="1"/>
    </xf>
    <xf numFmtId="49" fontId="86" fillId="0" borderId="2" xfId="0" applyNumberFormat="1" applyFont="1" applyFill="1" applyBorder="1" applyAlignment="1">
      <alignment horizontal="left" vertical="center" wrapText="1"/>
    </xf>
    <xf numFmtId="4" fontId="66" fillId="0" borderId="3" xfId="1181" applyNumberFormat="1" applyFont="1" applyFill="1" applyBorder="1" applyAlignment="1">
      <alignment vertical="center" wrapText="1"/>
    </xf>
    <xf numFmtId="2" fontId="66" fillId="0" borderId="3" xfId="0" applyNumberFormat="1" applyFont="1" applyFill="1" applyBorder="1" applyAlignment="1">
      <alignment horizontal="center" vertical="center" wrapText="1"/>
    </xf>
    <xf numFmtId="166" fontId="87" fillId="0" borderId="3" xfId="1184" applyNumberFormat="1" applyFont="1" applyFill="1" applyBorder="1" applyAlignment="1">
      <alignment vertical="center" wrapText="1"/>
    </xf>
    <xf numFmtId="166" fontId="87" fillId="0" borderId="4" xfId="1184" applyNumberFormat="1" applyFont="1" applyFill="1" applyBorder="1" applyAlignment="1">
      <alignment vertical="center" wrapText="1"/>
    </xf>
    <xf numFmtId="166" fontId="14" fillId="0" borderId="1" xfId="1184" applyNumberFormat="1" applyFont="1" applyFill="1" applyBorder="1" applyAlignment="1">
      <alignment vertical="center" wrapText="1"/>
    </xf>
    <xf numFmtId="166" fontId="87" fillId="0" borderId="1" xfId="1184" applyNumberFormat="1" applyFont="1" applyFill="1" applyBorder="1" applyAlignment="1">
      <alignment vertical="center" wrapText="1"/>
    </xf>
    <xf numFmtId="4" fontId="66" fillId="2" borderId="1" xfId="1181" applyNumberFormat="1" applyFont="1" applyFill="1" applyBorder="1" applyAlignment="1">
      <alignment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4" fontId="66" fillId="0" borderId="1" xfId="0" applyNumberFormat="1" applyFont="1" applyFill="1" applyBorder="1" applyAlignment="1">
      <alignment horizontal="right" vertical="center" wrapText="1"/>
    </xf>
    <xf numFmtId="2" fontId="86" fillId="0" borderId="1" xfId="0" applyNumberFormat="1" applyFont="1" applyBorder="1" applyAlignment="1">
      <alignment horizontal="center" vertical="center" wrapText="1"/>
    </xf>
    <xf numFmtId="49" fontId="87" fillId="2" borderId="1" xfId="0" applyNumberFormat="1" applyFont="1" applyFill="1" applyBorder="1" applyAlignment="1">
      <alignment horizontal="left" vertical="center" wrapText="1"/>
    </xf>
    <xf numFmtId="4" fontId="87" fillId="2" borderId="1" xfId="1181" applyNumberFormat="1" applyFont="1" applyFill="1" applyBorder="1" applyAlignment="1">
      <alignment vertical="center" wrapText="1"/>
    </xf>
    <xf numFmtId="2" fontId="87" fillId="2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9" fontId="87" fillId="0" borderId="1" xfId="0" applyNumberFormat="1" applyFont="1" applyBorder="1" applyAlignment="1">
      <alignment horizontal="left" vertical="center" wrapText="1"/>
    </xf>
    <xf numFmtId="166" fontId="14" fillId="0" borderId="1" xfId="1184" applyNumberFormat="1" applyFont="1" applyBorder="1" applyAlignment="1">
      <alignment vertical="center" wrapText="1"/>
    </xf>
    <xf numFmtId="4" fontId="66" fillId="0" borderId="1" xfId="1185" applyNumberFormat="1" applyFont="1" applyFill="1" applyBorder="1" applyAlignment="1">
      <alignment vertical="center" wrapText="1"/>
    </xf>
    <xf numFmtId="0" fontId="66" fillId="2" borderId="1" xfId="0" applyFont="1" applyFill="1" applyBorder="1" applyAlignment="1">
      <alignment horizontal="left" vertical="center" wrapText="1"/>
    </xf>
    <xf numFmtId="49" fontId="86" fillId="0" borderId="2" xfId="0" applyNumberFormat="1" applyFont="1" applyBorder="1" applyAlignment="1">
      <alignment horizontal="left" vertical="center" wrapText="1"/>
    </xf>
    <xf numFmtId="2" fontId="66" fillId="0" borderId="3" xfId="0" applyNumberFormat="1" applyFont="1" applyBorder="1" applyAlignment="1">
      <alignment horizontal="center" vertical="center" wrapText="1"/>
    </xf>
    <xf numFmtId="4" fontId="87" fillId="0" borderId="3" xfId="1181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2" fontId="87" fillId="0" borderId="3" xfId="0" applyNumberFormat="1" applyFont="1" applyFill="1" applyBorder="1" applyAlignment="1">
      <alignment horizontal="center" vertical="center" wrapText="1"/>
    </xf>
    <xf numFmtId="166" fontId="87" fillId="2" borderId="3" xfId="1184" applyNumberFormat="1" applyFont="1" applyFill="1" applyBorder="1" applyAlignment="1">
      <alignment vertical="center" wrapText="1"/>
    </xf>
    <xf numFmtId="0" fontId="87" fillId="0" borderId="1" xfId="0" applyFont="1" applyBorder="1" applyAlignment="1">
      <alignment horizontal="left" vertical="center" wrapText="1"/>
    </xf>
    <xf numFmtId="4" fontId="87" fillId="0" borderId="1" xfId="1185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87" fillId="2" borderId="3" xfId="1181" applyNumberFormat="1" applyFont="1" applyFill="1" applyBorder="1" applyAlignment="1">
      <alignment vertical="center" wrapText="1"/>
    </xf>
    <xf numFmtId="2" fontId="87" fillId="2" borderId="3" xfId="0" applyNumberFormat="1" applyFont="1" applyFill="1" applyBorder="1" applyAlignment="1">
      <alignment horizontal="center" vertical="center" wrapText="1"/>
    </xf>
    <xf numFmtId="4" fontId="87" fillId="2" borderId="1" xfId="1185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" fontId="88" fillId="2" borderId="1" xfId="1181" applyNumberFormat="1" applyFont="1" applyFill="1" applyBorder="1" applyAlignment="1">
      <alignment vertical="center" wrapText="1"/>
    </xf>
    <xf numFmtId="2" fontId="88" fillId="2" borderId="1" xfId="0" applyNumberFormat="1" applyFont="1" applyFill="1" applyBorder="1" applyAlignment="1">
      <alignment horizontal="center" vertical="center" wrapText="1"/>
    </xf>
    <xf numFmtId="49" fontId="88" fillId="2" borderId="1" xfId="0" applyNumberFormat="1" applyFont="1" applyFill="1" applyBorder="1" applyAlignment="1">
      <alignment horizontal="left" vertical="center" wrapText="1"/>
    </xf>
    <xf numFmtId="0" fontId="87" fillId="93" borderId="0" xfId="0" applyFont="1" applyFill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49" fontId="86" fillId="0" borderId="1" xfId="0" applyNumberFormat="1" applyFont="1" applyBorder="1" applyAlignment="1">
      <alignment horizontal="left" vertical="center" wrapText="1"/>
    </xf>
    <xf numFmtId="2" fontId="87" fillId="0" borderId="1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vertical="center" wrapText="1"/>
    </xf>
    <xf numFmtId="0" fontId="86" fillId="0" borderId="1" xfId="0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 wrapText="1"/>
    </xf>
    <xf numFmtId="2" fontId="66" fillId="0" borderId="1" xfId="0" applyNumberFormat="1" applyFont="1" applyFill="1" applyBorder="1" applyAlignment="1">
      <alignment horizontal="center" vertical="center" wrapText="1"/>
    </xf>
    <xf numFmtId="2" fontId="86" fillId="2" borderId="1" xfId="0" applyNumberFormat="1" applyFont="1" applyFill="1" applyBorder="1" applyAlignment="1">
      <alignment horizontal="center" vertical="center" wrapText="1"/>
    </xf>
    <xf numFmtId="49" fontId="86" fillId="2" borderId="2" xfId="0" applyNumberFormat="1" applyFont="1" applyFill="1" applyBorder="1" applyAlignment="1">
      <alignment horizontal="left" vertical="center" wrapText="1"/>
    </xf>
    <xf numFmtId="4" fontId="66" fillId="2" borderId="3" xfId="1181" applyNumberFormat="1" applyFont="1" applyFill="1" applyBorder="1" applyAlignment="1">
      <alignment vertical="center" wrapText="1"/>
    </xf>
    <xf numFmtId="2" fontId="66" fillId="2" borderId="3" xfId="0" applyNumberFormat="1" applyFont="1" applyFill="1" applyBorder="1" applyAlignment="1">
      <alignment horizontal="center" vertical="center" wrapText="1"/>
    </xf>
    <xf numFmtId="4" fontId="66" fillId="2" borderId="1" xfId="1185" applyNumberFormat="1" applyFont="1" applyFill="1" applyBorder="1" applyAlignment="1">
      <alignment vertical="center" wrapText="1"/>
    </xf>
    <xf numFmtId="4" fontId="86" fillId="2" borderId="3" xfId="1181" applyNumberFormat="1" applyFont="1" applyFill="1" applyBorder="1" applyAlignment="1">
      <alignment vertical="center" wrapText="1"/>
    </xf>
    <xf numFmtId="2" fontId="86" fillId="2" borderId="3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4" fontId="14" fillId="2" borderId="3" xfId="1181" applyNumberFormat="1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left" vertical="center" wrapText="1"/>
    </xf>
    <xf numFmtId="4" fontId="86" fillId="0" borderId="1" xfId="1185" applyNumberFormat="1" applyFont="1" applyFill="1" applyBorder="1" applyAlignment="1">
      <alignment vertical="center" wrapText="1"/>
    </xf>
    <xf numFmtId="0" fontId="87" fillId="0" borderId="0" xfId="0" applyFont="1" applyAlignment="1">
      <alignment vertical="center"/>
    </xf>
    <xf numFmtId="2" fontId="5" fillId="2" borderId="1" xfId="11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2" fontId="79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166" fontId="10" fillId="0" borderId="5" xfId="1184" applyNumberFormat="1" applyFont="1" applyBorder="1" applyAlignment="1">
      <alignment vertical="center" wrapText="1"/>
    </xf>
    <xf numFmtId="166" fontId="10" fillId="2" borderId="9" xfId="1184" applyNumberFormat="1" applyFont="1" applyFill="1" applyBorder="1" applyAlignment="1">
      <alignment vertical="center" wrapText="1"/>
    </xf>
    <xf numFmtId="0" fontId="83" fillId="0" borderId="0" xfId="1183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3" fillId="0" borderId="0" xfId="1183" applyFont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wrapText="1"/>
    </xf>
    <xf numFmtId="0" fontId="83" fillId="0" borderId="0" xfId="1183" applyFont="1" applyBorder="1" applyAlignment="1">
      <alignment horizontal="center" vertical="center"/>
    </xf>
  </cellXfs>
  <cellStyles count="1188">
    <cellStyle name="_x000d__x000a_JournalTemplate=C:\COMFO\CTALK\JOURSTD.TPL_x000d__x000a_LbStateAddress=3 3 0 251 1 89 2 311_x000d__x000a_LbStateJou" xfId="19"/>
    <cellStyle name="%" xfId="20"/>
    <cellStyle name="20% - Accent1" xfId="21"/>
    <cellStyle name="20% - Accent1 2" xfId="22"/>
    <cellStyle name="20% - Accent1 3" xfId="23"/>
    <cellStyle name="20% - Accent2" xfId="24"/>
    <cellStyle name="20% - Accent2 2" xfId="25"/>
    <cellStyle name="20% - Accent2 3" xfId="26"/>
    <cellStyle name="20% - Accent3" xfId="27"/>
    <cellStyle name="20% - Accent3 2" xfId="28"/>
    <cellStyle name="20% - Accent3 3" xfId="29"/>
    <cellStyle name="20% - Accent4" xfId="30"/>
    <cellStyle name="20% - Accent4 2" xfId="31"/>
    <cellStyle name="20% - Accent4 3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Énfasis1 2" xfId="39"/>
    <cellStyle name="20% - Énfasis1 3" xfId="40"/>
    <cellStyle name="20% - Énfasis1 4" xfId="41"/>
    <cellStyle name="20% - Énfasis2 2" xfId="42"/>
    <cellStyle name="20% - Énfasis2 3" xfId="43"/>
    <cellStyle name="20% - Énfasis2 4" xfId="44"/>
    <cellStyle name="20% - Énfasis3 2" xfId="45"/>
    <cellStyle name="20% - Énfasis3 3" xfId="46"/>
    <cellStyle name="20% - Énfasis3 4" xfId="47"/>
    <cellStyle name="20% - Énfasis4 2" xfId="48"/>
    <cellStyle name="20% - Énfasis4 3" xfId="49"/>
    <cellStyle name="20% - Énfasis4 4" xfId="50"/>
    <cellStyle name="20% - Énfasis5 2" xfId="51"/>
    <cellStyle name="20% - Énfasis5 3" xfId="52"/>
    <cellStyle name="20% - Énfasis5 4" xfId="53"/>
    <cellStyle name="20% - Énfasis6 2" xfId="54"/>
    <cellStyle name="20% - Énfasis6 3" xfId="55"/>
    <cellStyle name="20% - Énfasis6 4" xfId="56"/>
    <cellStyle name="40% - Accent1" xfId="57"/>
    <cellStyle name="40% - Accent1 2" xfId="58"/>
    <cellStyle name="40% - Accent1 3" xfId="59"/>
    <cellStyle name="40% - Accent2" xfId="60"/>
    <cellStyle name="40% - Accent2 2" xfId="61"/>
    <cellStyle name="40% - Accent2 3" xfId="62"/>
    <cellStyle name="40% - Accent3" xfId="63"/>
    <cellStyle name="40% - Accent3 2" xfId="64"/>
    <cellStyle name="40% - Accent3 3" xfId="65"/>
    <cellStyle name="40% - Accent4" xfId="66"/>
    <cellStyle name="40% - Accent4 2" xfId="67"/>
    <cellStyle name="40% - Accent4 3" xfId="68"/>
    <cellStyle name="40% - Accent5" xfId="69"/>
    <cellStyle name="40% - Accent5 2" xfId="70"/>
    <cellStyle name="40% - Accent5 3" xfId="71"/>
    <cellStyle name="40% - Accent6" xfId="72"/>
    <cellStyle name="40% - Accent6 2" xfId="73"/>
    <cellStyle name="40% - Accent6 3" xfId="74"/>
    <cellStyle name="40% - Énfasis1 2" xfId="75"/>
    <cellStyle name="40% - Énfasis1 3" xfId="76"/>
    <cellStyle name="40% - Énfasis1 4" xfId="77"/>
    <cellStyle name="40% - Énfasis2 2" xfId="78"/>
    <cellStyle name="40% - Énfasis2 3" xfId="79"/>
    <cellStyle name="40% - Énfasis2 4" xfId="80"/>
    <cellStyle name="40% - Énfasis3 2" xfId="81"/>
    <cellStyle name="40% - Énfasis3 3" xfId="82"/>
    <cellStyle name="40% - Énfasis3 4" xfId="83"/>
    <cellStyle name="40% - Énfasis4 2" xfId="84"/>
    <cellStyle name="40% - Énfasis4 3" xfId="85"/>
    <cellStyle name="40% - Énfasis4 4" xfId="86"/>
    <cellStyle name="40% - Énfasis5 2" xfId="87"/>
    <cellStyle name="40% - Énfasis5 3" xfId="88"/>
    <cellStyle name="40% - Énfasis5 4" xfId="89"/>
    <cellStyle name="40% - Énfasis6 2" xfId="90"/>
    <cellStyle name="40% - Énfasis6 3" xfId="91"/>
    <cellStyle name="40% - Énfasis6 4" xfId="92"/>
    <cellStyle name="60% - Accent1" xfId="93"/>
    <cellStyle name="60% - Accent1 2" xfId="94"/>
    <cellStyle name="60% - Accent1 3" xfId="95"/>
    <cellStyle name="60% - Accent2" xfId="96"/>
    <cellStyle name="60% - Accent2 2" xfId="97"/>
    <cellStyle name="60% - Accent2 3" xfId="98"/>
    <cellStyle name="60% - Accent3" xfId="99"/>
    <cellStyle name="60% - Accent3 2" xfId="100"/>
    <cellStyle name="60% - Accent3 3" xfId="101"/>
    <cellStyle name="60% - Accent4" xfId="102"/>
    <cellStyle name="60% - Accent4 2" xfId="103"/>
    <cellStyle name="60% - Accent4 3" xfId="104"/>
    <cellStyle name="60% - Accent5" xfId="105"/>
    <cellStyle name="60% - Accent5 2" xfId="106"/>
    <cellStyle name="60% - Accent5 3" xfId="107"/>
    <cellStyle name="60% - Accent6" xfId="108"/>
    <cellStyle name="60% - Accent6 2" xfId="109"/>
    <cellStyle name="60% - Accent6 3" xfId="110"/>
    <cellStyle name="60% - Énfasis1 2" xfId="111"/>
    <cellStyle name="60% - Énfasis1 3" xfId="112"/>
    <cellStyle name="60% - Énfasis1 4" xfId="113"/>
    <cellStyle name="60% - Énfasis2 2" xfId="114"/>
    <cellStyle name="60% - Énfasis2 3" xfId="115"/>
    <cellStyle name="60% - Énfasis2 4" xfId="116"/>
    <cellStyle name="60% - Énfasis3 2" xfId="117"/>
    <cellStyle name="60% - Énfasis3 3" xfId="118"/>
    <cellStyle name="60% - Énfasis3 4" xfId="119"/>
    <cellStyle name="60% - Énfasis4 2" xfId="120"/>
    <cellStyle name="60% - Énfasis4 3" xfId="121"/>
    <cellStyle name="60% - Énfasis4 4" xfId="122"/>
    <cellStyle name="60% - Énfasis5 2" xfId="123"/>
    <cellStyle name="60% - Énfasis5 3" xfId="124"/>
    <cellStyle name="60% - Énfasis5 4" xfId="125"/>
    <cellStyle name="60% - Énfasis6 2" xfId="126"/>
    <cellStyle name="60% - Énfasis6 3" xfId="127"/>
    <cellStyle name="60% - Énfasis6 4" xfId="128"/>
    <cellStyle name="Accent1" xfId="129"/>
    <cellStyle name="Accent1 - 20%" xfId="130"/>
    <cellStyle name="Accent1 - 40%" xfId="131"/>
    <cellStyle name="Accent1 - 60%" xfId="132"/>
    <cellStyle name="Accent1 2" xfId="133"/>
    <cellStyle name="Accent1 3" xfId="134"/>
    <cellStyle name="Accent1_ANALISIS PARA PRESENTAR OPRET" xfId="135"/>
    <cellStyle name="Accent2" xfId="136"/>
    <cellStyle name="Accent2 - 20%" xfId="137"/>
    <cellStyle name="Accent2 - 40%" xfId="138"/>
    <cellStyle name="Accent2 - 60%" xfId="139"/>
    <cellStyle name="Accent2 2" xfId="140"/>
    <cellStyle name="Accent2 3" xfId="141"/>
    <cellStyle name="Accent2_ANALISIS PARA PRESENTAR OPRET" xfId="142"/>
    <cellStyle name="Accent3" xfId="143"/>
    <cellStyle name="Accent3 - 20%" xfId="144"/>
    <cellStyle name="Accent3 - 40%" xfId="145"/>
    <cellStyle name="Accent3 - 60%" xfId="146"/>
    <cellStyle name="Accent3 2" xfId="147"/>
    <cellStyle name="Accent3 3" xfId="148"/>
    <cellStyle name="Accent3_ANALISIS PARA PRESENTAR OPRET" xfId="149"/>
    <cellStyle name="Accent4" xfId="150"/>
    <cellStyle name="Accent4 - 20%" xfId="151"/>
    <cellStyle name="Accent4 - 40%" xfId="152"/>
    <cellStyle name="Accent4 - 60%" xfId="153"/>
    <cellStyle name="Accent4 2" xfId="154"/>
    <cellStyle name="Accent4 3" xfId="155"/>
    <cellStyle name="Accent4_ANALISIS PARA PRESENTAR OPRET" xfId="156"/>
    <cellStyle name="Accent5" xfId="157"/>
    <cellStyle name="Accent5 - 20%" xfId="158"/>
    <cellStyle name="Accent5 - 40%" xfId="159"/>
    <cellStyle name="Accent5 - 60%" xfId="160"/>
    <cellStyle name="Accent5 2" xfId="161"/>
    <cellStyle name="Accent5 3" xfId="162"/>
    <cellStyle name="Accent5_ANALISIS PARA PRESENTAR OPRET" xfId="163"/>
    <cellStyle name="Accent6" xfId="164"/>
    <cellStyle name="Accent6 - 20%" xfId="165"/>
    <cellStyle name="Accent6 - 40%" xfId="166"/>
    <cellStyle name="Accent6 - 60%" xfId="167"/>
    <cellStyle name="Accent6 2" xfId="168"/>
    <cellStyle name="Accent6 3" xfId="169"/>
    <cellStyle name="Accent6_ANALISIS PARA PRESENTAR OPRET" xfId="170"/>
    <cellStyle name="Bad" xfId="171"/>
    <cellStyle name="Bad 2" xfId="172"/>
    <cellStyle name="Bad 3" xfId="173"/>
    <cellStyle name="Buena 2" xfId="174"/>
    <cellStyle name="Buena 3" xfId="175"/>
    <cellStyle name="Buena 4" xfId="176"/>
    <cellStyle name="Calculation" xfId="177"/>
    <cellStyle name="Calculation 2" xfId="178"/>
    <cellStyle name="Calculation 3" xfId="179"/>
    <cellStyle name="Cálculo 2" xfId="180"/>
    <cellStyle name="Cálculo 3" xfId="181"/>
    <cellStyle name="Cálculo 4" xfId="182"/>
    <cellStyle name="Celda de comprobación 2" xfId="183"/>
    <cellStyle name="Celda de comprobación 3" xfId="184"/>
    <cellStyle name="Celda de comprobación 4" xfId="185"/>
    <cellStyle name="Celda vinculada 2" xfId="186"/>
    <cellStyle name="Celda vinculada 3" xfId="187"/>
    <cellStyle name="Celda vinculada 4" xfId="188"/>
    <cellStyle name="cf1" xfId="189"/>
    <cellStyle name="cf2" xfId="190"/>
    <cellStyle name="cf3" xfId="191"/>
    <cellStyle name="cf4" xfId="192"/>
    <cellStyle name="cf5" xfId="193"/>
    <cellStyle name="cf6" xfId="194"/>
    <cellStyle name="cf7" xfId="195"/>
    <cellStyle name="cf8" xfId="196"/>
    <cellStyle name="cf9" xfId="197"/>
    <cellStyle name="Check Cell" xfId="198"/>
    <cellStyle name="Comma 10" xfId="199"/>
    <cellStyle name="Comma 11" xfId="200"/>
    <cellStyle name="Comma 12" xfId="201"/>
    <cellStyle name="Comma 13" xfId="202"/>
    <cellStyle name="Comma 14" xfId="203"/>
    <cellStyle name="Comma 15" xfId="204"/>
    <cellStyle name="Comma 16" xfId="205"/>
    <cellStyle name="Comma 16 2" xfId="206"/>
    <cellStyle name="Comma 17" xfId="207"/>
    <cellStyle name="Comma 18" xfId="208"/>
    <cellStyle name="Comma 19" xfId="209"/>
    <cellStyle name="Comma 2" xfId="3"/>
    <cellStyle name="Comma 2 2" xfId="210"/>
    <cellStyle name="Comma 2 2 2" xfId="211"/>
    <cellStyle name="Comma 2 2 2 2" xfId="212"/>
    <cellStyle name="Comma 2 2 3" xfId="213"/>
    <cellStyle name="Comma 2 2 4" xfId="214"/>
    <cellStyle name="Comma 2 2 5" xfId="215"/>
    <cellStyle name="Comma 2 3" xfId="216"/>
    <cellStyle name="Comma 2 3 2" xfId="217"/>
    <cellStyle name="Comma 2 3 3" xfId="218"/>
    <cellStyle name="Comma 2 3 4" xfId="219"/>
    <cellStyle name="Comma 2 3 5" xfId="220"/>
    <cellStyle name="Comma 2 4" xfId="221"/>
    <cellStyle name="Comma 2 5" xfId="222"/>
    <cellStyle name="Comma 2 6" xfId="223"/>
    <cellStyle name="Comma 2_Veazquez Duarte y Asoc" xfId="224"/>
    <cellStyle name="Comma 20" xfId="225"/>
    <cellStyle name="Comma 21" xfId="226"/>
    <cellStyle name="Comma 21 2" xfId="227"/>
    <cellStyle name="Comma 22" xfId="228"/>
    <cellStyle name="Comma 23" xfId="229"/>
    <cellStyle name="Comma 24" xfId="230"/>
    <cellStyle name="Comma 25" xfId="231"/>
    <cellStyle name="Comma 3" xfId="12"/>
    <cellStyle name="Comma 3 2" xfId="232"/>
    <cellStyle name="Comma 3 2 2" xfId="233"/>
    <cellStyle name="Comma 3 2 2 2" xfId="234"/>
    <cellStyle name="Comma 3 2 2 2 2" xfId="235"/>
    <cellStyle name="Comma 3 2 2 2 3" xfId="236"/>
    <cellStyle name="Comma 3 2 2 2 4" xfId="237"/>
    <cellStyle name="Comma 3 2 2 3" xfId="238"/>
    <cellStyle name="Comma 3 2 2 4" xfId="239"/>
    <cellStyle name="Comma 3 2 2 5" xfId="240"/>
    <cellStyle name="Comma 3 2 3" xfId="241"/>
    <cellStyle name="Comma 3 2 3 2" xfId="242"/>
    <cellStyle name="Comma 3 2 3 2 2" xfId="243"/>
    <cellStyle name="Comma 3 2 3 2 3" xfId="244"/>
    <cellStyle name="Comma 3 2 3 2 4" xfId="245"/>
    <cellStyle name="Comma 3 2 3 3" xfId="246"/>
    <cellStyle name="Comma 3 2 3 4" xfId="247"/>
    <cellStyle name="Comma 3 2 3 5" xfId="248"/>
    <cellStyle name="Comma 3 2 4" xfId="249"/>
    <cellStyle name="Comma 3 2 4 2" xfId="250"/>
    <cellStyle name="Comma 3 2 4 3" xfId="251"/>
    <cellStyle name="Comma 3 2 4 4" xfId="252"/>
    <cellStyle name="Comma 3 2 5" xfId="253"/>
    <cellStyle name="Comma 3 2 6" xfId="254"/>
    <cellStyle name="Comma 3 2 7" xfId="255"/>
    <cellStyle name="Comma 3 3" xfId="256"/>
    <cellStyle name="Comma 3 3 2" xfId="257"/>
    <cellStyle name="Comma 3 3 2 2" xfId="258"/>
    <cellStyle name="Comma 3 3 2 3" xfId="259"/>
    <cellStyle name="Comma 3 3 2 4" xfId="260"/>
    <cellStyle name="Comma 3 3 3" xfId="261"/>
    <cellStyle name="Comma 3 3 4" xfId="262"/>
    <cellStyle name="Comma 3 3 5" xfId="263"/>
    <cellStyle name="Comma 3 4" xfId="264"/>
    <cellStyle name="Comma 3 4 2" xfId="265"/>
    <cellStyle name="Comma 3 4 2 2" xfId="266"/>
    <cellStyle name="Comma 3 4 2 3" xfId="267"/>
    <cellStyle name="Comma 3 4 2 4" xfId="268"/>
    <cellStyle name="Comma 3 4 3" xfId="269"/>
    <cellStyle name="Comma 3 4 4" xfId="270"/>
    <cellStyle name="Comma 3 4 5" xfId="271"/>
    <cellStyle name="Comma 3 5" xfId="272"/>
    <cellStyle name="Comma 3 5 2" xfId="273"/>
    <cellStyle name="Comma 3 5 3" xfId="274"/>
    <cellStyle name="Comma 3 5 4" xfId="275"/>
    <cellStyle name="Comma 3 6" xfId="276"/>
    <cellStyle name="Comma 3 7" xfId="277"/>
    <cellStyle name="Comma 3 8" xfId="278"/>
    <cellStyle name="Comma 3_Adicional No. 1  Edificio Biblioteca y Verja y parqueos  Universidad ITECO" xfId="279"/>
    <cellStyle name="Comma 4" xfId="280"/>
    <cellStyle name="Comma 4 2" xfId="281"/>
    <cellStyle name="Comma 4 3" xfId="282"/>
    <cellStyle name="Comma 4_Presupuesto_remodelacion vivienda en cancino pe" xfId="283"/>
    <cellStyle name="Comma 5" xfId="284"/>
    <cellStyle name="Comma 5 2" xfId="285"/>
    <cellStyle name="Comma 6" xfId="286"/>
    <cellStyle name="Comma 6 2" xfId="287"/>
    <cellStyle name="Comma 6 2 2" xfId="288"/>
    <cellStyle name="Comma 6 2 3" xfId="289"/>
    <cellStyle name="Comma 6 3" xfId="290"/>
    <cellStyle name="Comma 6 4" xfId="291"/>
    <cellStyle name="Comma 7" xfId="292"/>
    <cellStyle name="Comma 7 2" xfId="293"/>
    <cellStyle name="Comma 7 3" xfId="294"/>
    <cellStyle name="Comma 8" xfId="295"/>
    <cellStyle name="Comma 8 2" xfId="296"/>
    <cellStyle name="Comma 8 2 2" xfId="297"/>
    <cellStyle name="Comma 8 3" xfId="298"/>
    <cellStyle name="Comma 9" xfId="299"/>
    <cellStyle name="Comma0" xfId="300"/>
    <cellStyle name="Comma1 - Style1" xfId="301"/>
    <cellStyle name="Currency 2" xfId="6"/>
    <cellStyle name="Currency 2 10" xfId="302"/>
    <cellStyle name="Currency 2 10 2" xfId="303"/>
    <cellStyle name="Currency 2 11" xfId="304"/>
    <cellStyle name="Currency 2 11 2" xfId="305"/>
    <cellStyle name="Currency 2 12" xfId="306"/>
    <cellStyle name="Currency 2 12 2" xfId="307"/>
    <cellStyle name="Currency 2 13" xfId="308"/>
    <cellStyle name="Currency 2 13 2" xfId="309"/>
    <cellStyle name="Currency 2 14" xfId="310"/>
    <cellStyle name="Currency 2 14 2" xfId="311"/>
    <cellStyle name="Currency 2 14 2 2" xfId="312"/>
    <cellStyle name="Currency 2 14 2 2 2" xfId="313"/>
    <cellStyle name="Currency 2 14 2 2 3" xfId="314"/>
    <cellStyle name="Currency 2 14 2 2 4" xfId="315"/>
    <cellStyle name="Currency 2 14 2 3" xfId="316"/>
    <cellStyle name="Currency 2 14 2 4" xfId="317"/>
    <cellStyle name="Currency 2 14 2 5" xfId="318"/>
    <cellStyle name="Currency 2 14 3" xfId="319"/>
    <cellStyle name="Currency 2 14 3 2" xfId="320"/>
    <cellStyle name="Currency 2 14 3 2 2" xfId="321"/>
    <cellStyle name="Currency 2 14 3 2 3" xfId="322"/>
    <cellStyle name="Currency 2 14 3 2 4" xfId="323"/>
    <cellStyle name="Currency 2 14 3 3" xfId="324"/>
    <cellStyle name="Currency 2 14 3 4" xfId="325"/>
    <cellStyle name="Currency 2 14 3 5" xfId="326"/>
    <cellStyle name="Currency 2 14 4" xfId="327"/>
    <cellStyle name="Currency 2 14 4 2" xfId="328"/>
    <cellStyle name="Currency 2 14 4 3" xfId="329"/>
    <cellStyle name="Currency 2 14 4 4" xfId="330"/>
    <cellStyle name="Currency 2 14 5" xfId="331"/>
    <cellStyle name="Currency 2 14 6" xfId="332"/>
    <cellStyle name="Currency 2 14 7" xfId="333"/>
    <cellStyle name="Currency 2 2" xfId="334"/>
    <cellStyle name="Currency 2 2 2" xfId="9"/>
    <cellStyle name="Currency 2 3" xfId="335"/>
    <cellStyle name="Currency 2 3 2" xfId="336"/>
    <cellStyle name="Currency 2 3 3" xfId="337"/>
    <cellStyle name="Currency 2 4" xfId="338"/>
    <cellStyle name="Currency 2 4 2" xfId="339"/>
    <cellStyle name="Currency 2 5" xfId="340"/>
    <cellStyle name="Currency 2 5 2" xfId="341"/>
    <cellStyle name="Currency 2 6" xfId="342"/>
    <cellStyle name="Currency 2 6 2" xfId="343"/>
    <cellStyle name="Currency 2 7" xfId="344"/>
    <cellStyle name="Currency 2 7 2" xfId="345"/>
    <cellStyle name="Currency 2 8" xfId="346"/>
    <cellStyle name="Currency 2 8 2" xfId="347"/>
    <cellStyle name="Currency 2 9" xfId="348"/>
    <cellStyle name="Currency 2 9 2" xfId="349"/>
    <cellStyle name="Currency 3" xfId="10"/>
    <cellStyle name="Currency 3 2" xfId="350"/>
    <cellStyle name="Currency 3 3" xfId="351"/>
    <cellStyle name="Currency 3 4" xfId="352"/>
    <cellStyle name="Currency 4" xfId="353"/>
    <cellStyle name="Currency 4 2" xfId="354"/>
    <cellStyle name="Currency 4 3" xfId="355"/>
    <cellStyle name="Currency 5" xfId="356"/>
    <cellStyle name="Currency 6" xfId="357"/>
    <cellStyle name="Currency 7" xfId="358"/>
    <cellStyle name="Currency 8" xfId="359"/>
    <cellStyle name="Currency 8 2" xfId="360"/>
    <cellStyle name="Currency 9" xfId="361"/>
    <cellStyle name="Currency0" xfId="362"/>
    <cellStyle name="DARK" xfId="363"/>
    <cellStyle name="DARK2" xfId="364"/>
    <cellStyle name="Date" xfId="365"/>
    <cellStyle name="Emphasis 1" xfId="366"/>
    <cellStyle name="Emphasis 2" xfId="367"/>
    <cellStyle name="Emphasis 3" xfId="368"/>
    <cellStyle name="Encabezado 4 2" xfId="369"/>
    <cellStyle name="Encabezado 4 3" xfId="370"/>
    <cellStyle name="Encabezado 4 4" xfId="371"/>
    <cellStyle name="Énfasis 1" xfId="372"/>
    <cellStyle name="Énfasis 2" xfId="373"/>
    <cellStyle name="Énfasis 3" xfId="374"/>
    <cellStyle name="Énfasis1 - 20%" xfId="375"/>
    <cellStyle name="Énfasis1 - 40%" xfId="376"/>
    <cellStyle name="Énfasis1 - 60%" xfId="377"/>
    <cellStyle name="Énfasis1 2" xfId="378"/>
    <cellStyle name="Énfasis1 3" xfId="379"/>
    <cellStyle name="Énfasis1 4" xfId="380"/>
    <cellStyle name="Énfasis2 - 20%" xfId="381"/>
    <cellStyle name="Énfasis2 - 40%" xfId="382"/>
    <cellStyle name="Énfasis2 - 60%" xfId="383"/>
    <cellStyle name="Énfasis2 2" xfId="384"/>
    <cellStyle name="Énfasis2 3" xfId="385"/>
    <cellStyle name="Énfasis2 4" xfId="386"/>
    <cellStyle name="Énfasis3 - 20%" xfId="387"/>
    <cellStyle name="Énfasis3 - 40%" xfId="388"/>
    <cellStyle name="Énfasis3 - 60%" xfId="389"/>
    <cellStyle name="Énfasis3 2" xfId="390"/>
    <cellStyle name="Énfasis3 3" xfId="391"/>
    <cellStyle name="Énfasis3 4" xfId="392"/>
    <cellStyle name="Énfasis4 - 20%" xfId="393"/>
    <cellStyle name="Énfasis4 - 40%" xfId="394"/>
    <cellStyle name="Énfasis4 - 60%" xfId="395"/>
    <cellStyle name="Énfasis4 2" xfId="396"/>
    <cellStyle name="Énfasis4 3" xfId="397"/>
    <cellStyle name="Énfasis4 4" xfId="398"/>
    <cellStyle name="Énfasis5 - 20%" xfId="399"/>
    <cellStyle name="Énfasis5 - 40%" xfId="400"/>
    <cellStyle name="Énfasis5 - 60%" xfId="401"/>
    <cellStyle name="Énfasis5 2" xfId="402"/>
    <cellStyle name="Énfasis5 3" xfId="403"/>
    <cellStyle name="Énfasis5 4" xfId="404"/>
    <cellStyle name="Énfasis6 - 20%" xfId="405"/>
    <cellStyle name="Énfasis6 - 40%" xfId="406"/>
    <cellStyle name="Énfasis6 - 60%" xfId="407"/>
    <cellStyle name="Énfasis6 2" xfId="408"/>
    <cellStyle name="Énfasis6 3" xfId="409"/>
    <cellStyle name="Énfasis6 4" xfId="410"/>
    <cellStyle name="Entrada 2" xfId="411"/>
    <cellStyle name="Entrada 3" xfId="412"/>
    <cellStyle name="Entrada 4" xfId="413"/>
    <cellStyle name="Euro" xfId="414"/>
    <cellStyle name="Euro 2" xfId="415"/>
    <cellStyle name="Euro 2 2" xfId="416"/>
    <cellStyle name="Euro 2 3" xfId="417"/>
    <cellStyle name="Euro 3" xfId="418"/>
    <cellStyle name="Euro_Adicional No. 1  Edificio Biblioteca y Verja y parqueos  Universidad ITECO" xfId="419"/>
    <cellStyle name="Excel Built-in Comma" xfId="420"/>
    <cellStyle name="Excel Built-in Normal" xfId="421"/>
    <cellStyle name="Explanatory Text" xfId="422"/>
    <cellStyle name="Explanatory Text 2" xfId="423"/>
    <cellStyle name="Explanatory Text 3" xfId="424"/>
    <cellStyle name="F2" xfId="425"/>
    <cellStyle name="F3" xfId="426"/>
    <cellStyle name="F4" xfId="427"/>
    <cellStyle name="F5" xfId="428"/>
    <cellStyle name="F6" xfId="429"/>
    <cellStyle name="F7" xfId="430"/>
    <cellStyle name="F8" xfId="431"/>
    <cellStyle name="Fecha" xfId="432"/>
    <cellStyle name="FIXED" xfId="433"/>
    <cellStyle name="Followed Hyperlink" xfId="434"/>
    <cellStyle name="Good" xfId="435"/>
    <cellStyle name="Graphics" xfId="436"/>
    <cellStyle name="Heading 1" xfId="437"/>
    <cellStyle name="Heading 1 2" xfId="438"/>
    <cellStyle name="Heading 1 3" xfId="439"/>
    <cellStyle name="Heading 2" xfId="440"/>
    <cellStyle name="Heading 2 2" xfId="441"/>
    <cellStyle name="Heading 2 3" xfId="442"/>
    <cellStyle name="Heading 3" xfId="443"/>
    <cellStyle name="Heading 3 2" xfId="444"/>
    <cellStyle name="Heading 3 3" xfId="445"/>
    <cellStyle name="Heading 4" xfId="446"/>
    <cellStyle name="HEADING1" xfId="447"/>
    <cellStyle name="HEADING2" xfId="448"/>
    <cellStyle name="Hipervínculo 2" xfId="449"/>
    <cellStyle name="Hipervínculo visitado 2" xfId="450"/>
    <cellStyle name="Incorrecto 2" xfId="451"/>
    <cellStyle name="Incorrecto 3" xfId="452"/>
    <cellStyle name="Incorrecto 4" xfId="453"/>
    <cellStyle name="Input" xfId="454"/>
    <cellStyle name="Linked Cell" xfId="455"/>
    <cellStyle name="Millares [0] 2" xfId="456"/>
    <cellStyle name="Millares 10" xfId="457"/>
    <cellStyle name="Millares 10 2" xfId="458"/>
    <cellStyle name="Millares 11" xfId="459"/>
    <cellStyle name="Millares 11 2" xfId="460"/>
    <cellStyle name="Millares 12" xfId="461"/>
    <cellStyle name="Millares 12 2" xfId="462"/>
    <cellStyle name="Millares 13" xfId="463"/>
    <cellStyle name="Millares 13 2" xfId="464"/>
    <cellStyle name="Millares 14" xfId="465"/>
    <cellStyle name="Millares 14 2" xfId="466"/>
    <cellStyle name="Millares 15" xfId="467"/>
    <cellStyle name="Millares 16" xfId="468"/>
    <cellStyle name="Millares 17" xfId="469"/>
    <cellStyle name="Millares 18" xfId="470"/>
    <cellStyle name="Millares 19" xfId="471"/>
    <cellStyle name="Millares 2" xfId="4"/>
    <cellStyle name="Millares 2 10" xfId="472"/>
    <cellStyle name="Millares 2 11" xfId="473"/>
    <cellStyle name="Millares 2 12" xfId="474"/>
    <cellStyle name="Millares 2 13" xfId="475"/>
    <cellStyle name="Millares 2 14" xfId="476"/>
    <cellStyle name="Millares 2 15" xfId="477"/>
    <cellStyle name="Millares 2 16" xfId="478"/>
    <cellStyle name="Millares 2 17" xfId="479"/>
    <cellStyle name="Millares 2 18" xfId="480"/>
    <cellStyle name="Millares 2 19" xfId="481"/>
    <cellStyle name="Millares 2 2" xfId="5"/>
    <cellStyle name="Millares 2 2 2" xfId="482"/>
    <cellStyle name="Millares 2 2 2 2" xfId="483"/>
    <cellStyle name="Millares 2 2 2 2 2" xfId="484"/>
    <cellStyle name="Millares 2 2 2 2 2 2" xfId="485"/>
    <cellStyle name="Millares 2 2 2 3" xfId="486"/>
    <cellStyle name="Millares 2 2 3" xfId="487"/>
    <cellStyle name="Millares 2 2 4" xfId="488"/>
    <cellStyle name="Millares 2 2 4 2" xfId="489"/>
    <cellStyle name="Millares 2 2_Cub. 2 Emergencia Almaceye Moca" xfId="490"/>
    <cellStyle name="Millares 2 20" xfId="491"/>
    <cellStyle name="Millares 2 21" xfId="492"/>
    <cellStyle name="Millares 2 22" xfId="493"/>
    <cellStyle name="Millares 2 23" xfId="494"/>
    <cellStyle name="Millares 2 24" xfId="495"/>
    <cellStyle name="Millares 2 25" xfId="496"/>
    <cellStyle name="Millares 2 26" xfId="497"/>
    <cellStyle name="Millares 2 27" xfId="498"/>
    <cellStyle name="Millares 2 28" xfId="499"/>
    <cellStyle name="Millares 2 29" xfId="500"/>
    <cellStyle name="Millares 2 3" xfId="501"/>
    <cellStyle name="Millares 2 3 2" xfId="502"/>
    <cellStyle name="Millares 2 3 3" xfId="503"/>
    <cellStyle name="Millares 2 3 4" xfId="504"/>
    <cellStyle name="Millares 2 3 5" xfId="505"/>
    <cellStyle name="Millares 2 30" xfId="506"/>
    <cellStyle name="Millares 2 31" xfId="507"/>
    <cellStyle name="Millares 2 32" xfId="508"/>
    <cellStyle name="Millares 2 33" xfId="509"/>
    <cellStyle name="Millares 2 34" xfId="510"/>
    <cellStyle name="Millares 2 4" xfId="511"/>
    <cellStyle name="Millares 2 4 2" xfId="512"/>
    <cellStyle name="Millares 2 5" xfId="513"/>
    <cellStyle name="Millares 2 6" xfId="514"/>
    <cellStyle name="Millares 2 7" xfId="515"/>
    <cellStyle name="Millares 2 8" xfId="516"/>
    <cellStyle name="Millares 2 9" xfId="517"/>
    <cellStyle name="Millares 2_ANALISIS COSTOS PORTICOS GRAN TECHO" xfId="518"/>
    <cellStyle name="Millares 20" xfId="519"/>
    <cellStyle name="Millares 21" xfId="520"/>
    <cellStyle name="Millares 22" xfId="521"/>
    <cellStyle name="Millares 23" xfId="522"/>
    <cellStyle name="Millares 24" xfId="523"/>
    <cellStyle name="Millares 25" xfId="524"/>
    <cellStyle name="Millares 26" xfId="525"/>
    <cellStyle name="Millares 27" xfId="526"/>
    <cellStyle name="Millares 28" xfId="527"/>
    <cellStyle name="Millares 29" xfId="528"/>
    <cellStyle name="Millares 3" xfId="529"/>
    <cellStyle name="Millares 3 2" xfId="530"/>
    <cellStyle name="Millares 3 2 2" xfId="531"/>
    <cellStyle name="Millares 3 3" xfId="532"/>
    <cellStyle name="Millares 3 3 2" xfId="533"/>
    <cellStyle name="Millares 3 4" xfId="534"/>
    <cellStyle name="Millares 3 4 2" xfId="535"/>
    <cellStyle name="Millares 3 5" xfId="536"/>
    <cellStyle name="Millares 3 6" xfId="1185"/>
    <cellStyle name="Millares 3_DESGLOSE_DE_PORTICOS_METALICOS_UASD_BONAO_ENV" xfId="537"/>
    <cellStyle name="Millares 30" xfId="538"/>
    <cellStyle name="Millares 31" xfId="539"/>
    <cellStyle name="Millares 32" xfId="540"/>
    <cellStyle name="Millares 33" xfId="1181"/>
    <cellStyle name="Millares 38" xfId="541"/>
    <cellStyle name="Millares 4" xfId="542"/>
    <cellStyle name="Millares 4 2" xfId="543"/>
    <cellStyle name="Millares 4 2 2" xfId="544"/>
    <cellStyle name="Millares 4 3" xfId="545"/>
    <cellStyle name="Millares 4 3 2" xfId="546"/>
    <cellStyle name="Millares 4 4" xfId="547"/>
    <cellStyle name="Millares 4 5" xfId="548"/>
    <cellStyle name="Millares 4_Presupuesto Construccion edificio oficina gubernamentales de san juan" xfId="549"/>
    <cellStyle name="Millares 5" xfId="550"/>
    <cellStyle name="Millares 5 10" xfId="551"/>
    <cellStyle name="Millares 5 11" xfId="552"/>
    <cellStyle name="Millares 5 12" xfId="553"/>
    <cellStyle name="Millares 5 13" xfId="554"/>
    <cellStyle name="Millares 5 14" xfId="555"/>
    <cellStyle name="Millares 5 15" xfId="556"/>
    <cellStyle name="Millares 5 16" xfId="557"/>
    <cellStyle name="Millares 5 17" xfId="558"/>
    <cellStyle name="Millares 5 18" xfId="559"/>
    <cellStyle name="Millares 5 19" xfId="560"/>
    <cellStyle name="Millares 5 2" xfId="561"/>
    <cellStyle name="Millares 5 2 2" xfId="562"/>
    <cellStyle name="Millares 5 2 2 2" xfId="563"/>
    <cellStyle name="Millares 5 20" xfId="564"/>
    <cellStyle name="Millares 5 21" xfId="565"/>
    <cellStyle name="Millares 5 22" xfId="566"/>
    <cellStyle name="Millares 5 23" xfId="567"/>
    <cellStyle name="Millares 5 24" xfId="568"/>
    <cellStyle name="Millares 5 25" xfId="569"/>
    <cellStyle name="Millares 5 3" xfId="570"/>
    <cellStyle name="Millares 5 4" xfId="571"/>
    <cellStyle name="Millares 5 5" xfId="572"/>
    <cellStyle name="Millares 5 6" xfId="573"/>
    <cellStyle name="Millares 5 7" xfId="574"/>
    <cellStyle name="Millares 5 8" xfId="575"/>
    <cellStyle name="Millares 5 9" xfId="576"/>
    <cellStyle name="Millares 6" xfId="577"/>
    <cellStyle name="Millares 6 2" xfId="578"/>
    <cellStyle name="Millares 7" xfId="579"/>
    <cellStyle name="Millares 7 2" xfId="17"/>
    <cellStyle name="Millares 7 2 2" xfId="580"/>
    <cellStyle name="Millares 7 2 2 2" xfId="581"/>
    <cellStyle name="Millares 7 2 3" xfId="582"/>
    <cellStyle name="Millares 7 2 4" xfId="583"/>
    <cellStyle name="Millares 7 2 5" xfId="584"/>
    <cellStyle name="Millares 7 2 6" xfId="585"/>
    <cellStyle name="Millares 7 2 7" xfId="586"/>
    <cellStyle name="Millares 7 2 8" xfId="587"/>
    <cellStyle name="Millares 7 2 9" xfId="588"/>
    <cellStyle name="Millares 7 3" xfId="589"/>
    <cellStyle name="Millares 8" xfId="590"/>
    <cellStyle name="Millares 8 2" xfId="591"/>
    <cellStyle name="Millares 8 2 2" xfId="592"/>
    <cellStyle name="Millares 9" xfId="593"/>
    <cellStyle name="Millares 9 2" xfId="594"/>
    <cellStyle name="Milliers_bordereau-TyP-V2_03-03-00" xfId="595"/>
    <cellStyle name="Moneda [0] 2" xfId="596"/>
    <cellStyle name="Moneda 2" xfId="597"/>
    <cellStyle name="Moneda 2 10" xfId="598"/>
    <cellStyle name="Moneda 2 11" xfId="599"/>
    <cellStyle name="Moneda 2 12" xfId="600"/>
    <cellStyle name="Moneda 2 13" xfId="601"/>
    <cellStyle name="Moneda 2 14" xfId="602"/>
    <cellStyle name="Moneda 2 15" xfId="603"/>
    <cellStyle name="Moneda 2 16" xfId="604"/>
    <cellStyle name="Moneda 2 17" xfId="605"/>
    <cellStyle name="Moneda 2 18" xfId="606"/>
    <cellStyle name="Moneda 2 19" xfId="607"/>
    <cellStyle name="Moneda 2 2" xfId="608"/>
    <cellStyle name="Moneda 2 2 10" xfId="609"/>
    <cellStyle name="Moneda 2 2 11" xfId="610"/>
    <cellStyle name="Moneda 2 2 12" xfId="611"/>
    <cellStyle name="Moneda 2 2 12 2" xfId="612"/>
    <cellStyle name="Moneda 2 2 12 2 2" xfId="613"/>
    <cellStyle name="Moneda 2 2 12 2 3" xfId="614"/>
    <cellStyle name="Moneda 2 2 12 2 4" xfId="615"/>
    <cellStyle name="Moneda 2 2 12 2 5" xfId="616"/>
    <cellStyle name="Moneda 2 2 12 2 6" xfId="617"/>
    <cellStyle name="Moneda 2 2 12 2 7" xfId="618"/>
    <cellStyle name="Moneda 2 2 12 3" xfId="619"/>
    <cellStyle name="Moneda 2 2 12 4" xfId="620"/>
    <cellStyle name="Moneda 2 2 12 5" xfId="621"/>
    <cellStyle name="Moneda 2 2 12 6" xfId="622"/>
    <cellStyle name="Moneda 2 2 12 7" xfId="623"/>
    <cellStyle name="Moneda 2 2 13" xfId="624"/>
    <cellStyle name="Moneda 2 2 14" xfId="625"/>
    <cellStyle name="Moneda 2 2 15" xfId="626"/>
    <cellStyle name="Moneda 2 2 16" xfId="627"/>
    <cellStyle name="Moneda 2 2 17" xfId="628"/>
    <cellStyle name="Moneda 2 2 18" xfId="629"/>
    <cellStyle name="Moneda 2 2 2" xfId="630"/>
    <cellStyle name="Moneda 2 2 2 10" xfId="631"/>
    <cellStyle name="Moneda 2 2 2 11" xfId="632"/>
    <cellStyle name="Moneda 2 2 2 12" xfId="633"/>
    <cellStyle name="Moneda 2 2 2 12 2" xfId="634"/>
    <cellStyle name="Moneda 2 2 2 12 2 2" xfId="635"/>
    <cellStyle name="Moneda 2 2 2 12 2 3" xfId="636"/>
    <cellStyle name="Moneda 2 2 2 12 2 4" xfId="637"/>
    <cellStyle name="Moneda 2 2 2 12 2 5" xfId="638"/>
    <cellStyle name="Moneda 2 2 2 12 2 6" xfId="639"/>
    <cellStyle name="Moneda 2 2 2 12 2 7" xfId="640"/>
    <cellStyle name="Moneda 2 2 2 12 3" xfId="641"/>
    <cellStyle name="Moneda 2 2 2 12 4" xfId="642"/>
    <cellStyle name="Moneda 2 2 2 12 5" xfId="643"/>
    <cellStyle name="Moneda 2 2 2 12 6" xfId="644"/>
    <cellStyle name="Moneda 2 2 2 12 7" xfId="645"/>
    <cellStyle name="Moneda 2 2 2 13" xfId="646"/>
    <cellStyle name="Moneda 2 2 2 14" xfId="647"/>
    <cellStyle name="Moneda 2 2 2 15" xfId="648"/>
    <cellStyle name="Moneda 2 2 2 16" xfId="649"/>
    <cellStyle name="Moneda 2 2 2 17" xfId="650"/>
    <cellStyle name="Moneda 2 2 2 18" xfId="651"/>
    <cellStyle name="Moneda 2 2 2 2" xfId="652"/>
    <cellStyle name="Moneda 2 2 2 2 2" xfId="653"/>
    <cellStyle name="Moneda 2 2 2 2 2 2" xfId="654"/>
    <cellStyle name="Moneda 2 2 2 2 2 2 2" xfId="655"/>
    <cellStyle name="Moneda 2 2 2 2 2 2 2 2" xfId="656"/>
    <cellStyle name="Moneda 2 2 2 2 2 2 2 3" xfId="657"/>
    <cellStyle name="Moneda 2 2 2 2 2 2 2 4" xfId="658"/>
    <cellStyle name="Moneda 2 2 2 2 2 2 2 5" xfId="659"/>
    <cellStyle name="Moneda 2 2 2 2 2 2 2 6" xfId="660"/>
    <cellStyle name="Moneda 2 2 2 2 2 2 2 7" xfId="661"/>
    <cellStyle name="Moneda 2 2 2 2 2 2 3" xfId="662"/>
    <cellStyle name="Moneda 2 2 2 2 2 2 4" xfId="663"/>
    <cellStyle name="Moneda 2 2 2 2 2 2 5" xfId="664"/>
    <cellStyle name="Moneda 2 2 2 2 2 2 6" xfId="665"/>
    <cellStyle name="Moneda 2 2 2 2 2 2 7" xfId="666"/>
    <cellStyle name="Moneda 2 2 2 2 2 3" xfId="667"/>
    <cellStyle name="Moneda 2 2 2 2 2 4" xfId="668"/>
    <cellStyle name="Moneda 2 2 2 2 2 5" xfId="669"/>
    <cellStyle name="Moneda 2 2 2 2 2 6" xfId="670"/>
    <cellStyle name="Moneda 2 2 2 2 2 7" xfId="671"/>
    <cellStyle name="Moneda 2 2 2 2 2 8" xfId="672"/>
    <cellStyle name="Moneda 2 2 2 2 3" xfId="673"/>
    <cellStyle name="Moneda 2 2 2 2 3 2" xfId="674"/>
    <cellStyle name="Moneda 2 2 2 2 3 3" xfId="675"/>
    <cellStyle name="Moneda 2 2 2 2 3 4" xfId="676"/>
    <cellStyle name="Moneda 2 2 2 2 3 5" xfId="677"/>
    <cellStyle name="Moneda 2 2 2 2 3 6" xfId="678"/>
    <cellStyle name="Moneda 2 2 2 2 3 7" xfId="679"/>
    <cellStyle name="Moneda 2 2 2 2 4" xfId="680"/>
    <cellStyle name="Moneda 2 2 2 2 5" xfId="681"/>
    <cellStyle name="Moneda 2 2 2 2 6" xfId="682"/>
    <cellStyle name="Moneda 2 2 2 2 7" xfId="683"/>
    <cellStyle name="Moneda 2 2 2 2 8" xfId="684"/>
    <cellStyle name="Moneda 2 2 2 3" xfId="685"/>
    <cellStyle name="Moneda 2 2 2 4" xfId="686"/>
    <cellStyle name="Moneda 2 2 2 5" xfId="687"/>
    <cellStyle name="Moneda 2 2 2 6" xfId="688"/>
    <cellStyle name="Moneda 2 2 2 7" xfId="689"/>
    <cellStyle name="Moneda 2 2 2 8" xfId="690"/>
    <cellStyle name="Moneda 2 2 2 9" xfId="691"/>
    <cellStyle name="Moneda 2 2 3" xfId="692"/>
    <cellStyle name="Moneda 2 2 4" xfId="693"/>
    <cellStyle name="Moneda 2 2 5" xfId="694"/>
    <cellStyle name="Moneda 2 2 6" xfId="695"/>
    <cellStyle name="Moneda 2 2 7" xfId="696"/>
    <cellStyle name="Moneda 2 2 8" xfId="697"/>
    <cellStyle name="Moneda 2 2 9" xfId="698"/>
    <cellStyle name="Moneda 2 20" xfId="699"/>
    <cellStyle name="Moneda 2 21" xfId="700"/>
    <cellStyle name="Moneda 2 22" xfId="701"/>
    <cellStyle name="Moneda 2 23" xfId="702"/>
    <cellStyle name="Moneda 2 24" xfId="703"/>
    <cellStyle name="Moneda 2 25" xfId="704"/>
    <cellStyle name="Moneda 2 26" xfId="705"/>
    <cellStyle name="Moneda 2 27" xfId="706"/>
    <cellStyle name="Moneda 2 28" xfId="707"/>
    <cellStyle name="Moneda 2 29" xfId="708"/>
    <cellStyle name="Moneda 2 3" xfId="709"/>
    <cellStyle name="Moneda 2 30" xfId="710"/>
    <cellStyle name="Moneda 2 31" xfId="711"/>
    <cellStyle name="Moneda 2 32" xfId="712"/>
    <cellStyle name="Moneda 2 32 2" xfId="713"/>
    <cellStyle name="Moneda 2 33" xfId="714"/>
    <cellStyle name="Moneda 2 33 2" xfId="715"/>
    <cellStyle name="Moneda 2 34" xfId="716"/>
    <cellStyle name="Moneda 2 4" xfId="717"/>
    <cellStyle name="Moneda 2 5" xfId="718"/>
    <cellStyle name="Moneda 2 6" xfId="719"/>
    <cellStyle name="Moneda 2 7" xfId="720"/>
    <cellStyle name="Moneda 2 8" xfId="721"/>
    <cellStyle name="Moneda 2 9" xfId="722"/>
    <cellStyle name="Moneda 2_ANALISIS COSTOS PORTICOS GRAN TECHO" xfId="723"/>
    <cellStyle name="Moneda 3" xfId="724"/>
    <cellStyle name="Moneda 3 2" xfId="725"/>
    <cellStyle name="Moneda 3 2 2" xfId="726"/>
    <cellStyle name="Moneda 3 3" xfId="727"/>
    <cellStyle name="Moneda 3 3 2" xfId="728"/>
    <cellStyle name="Moneda 4" xfId="729"/>
    <cellStyle name="Moneda 4 2" xfId="730"/>
    <cellStyle name="Moneda 5" xfId="731"/>
    <cellStyle name="Moneda 5 2" xfId="732"/>
    <cellStyle name="Moneda 5 3" xfId="733"/>
    <cellStyle name="Moneda 6" xfId="734"/>
    <cellStyle name="Moneda 6 2" xfId="735"/>
    <cellStyle name="Moneda 7" xfId="736"/>
    <cellStyle name="Moneda 8" xfId="1184"/>
    <cellStyle name="Neutral 2" xfId="737"/>
    <cellStyle name="Neutral 3" xfId="738"/>
    <cellStyle name="Neutral 4" xfId="739"/>
    <cellStyle name="NivelFila_2_PRO-COST" xfId="740"/>
    <cellStyle name="No-definido" xfId="741"/>
    <cellStyle name="Normal" xfId="0" builtinId="0"/>
    <cellStyle name="Normal - Style1" xfId="742"/>
    <cellStyle name="Normal 10" xfId="743"/>
    <cellStyle name="Normal 10 2" xfId="744"/>
    <cellStyle name="Normal 10 2 2" xfId="15"/>
    <cellStyle name="Normal 10 2 3" xfId="745"/>
    <cellStyle name="Normal 10 3" xfId="746"/>
    <cellStyle name="Normal 10 4" xfId="747"/>
    <cellStyle name="Normal 10_Analisis de Precios Puesta a Punto" xfId="748"/>
    <cellStyle name="Normal 11" xfId="749"/>
    <cellStyle name="Normal 11 2" xfId="750"/>
    <cellStyle name="Normal 11 2 2" xfId="751"/>
    <cellStyle name="Normal 11 3" xfId="752"/>
    <cellStyle name="Normal 11 3 2" xfId="753"/>
    <cellStyle name="Normal 11 4" xfId="754"/>
    <cellStyle name="Normal 11 4 2" xfId="755"/>
    <cellStyle name="Normal 11 4 2 2" xfId="756"/>
    <cellStyle name="Normal 11 5" xfId="757"/>
    <cellStyle name="Normal 11 5 2" xfId="758"/>
    <cellStyle name="Normal 12" xfId="759"/>
    <cellStyle name="Normal 12 2" xfId="760"/>
    <cellStyle name="Normal 12_Analisis de Precios Puesta a Punto" xfId="761"/>
    <cellStyle name="Normal 13" xfId="762"/>
    <cellStyle name="Normal 13 2" xfId="763"/>
    <cellStyle name="Normal 14" xfId="764"/>
    <cellStyle name="Normal 14 2" xfId="765"/>
    <cellStyle name="Normal 14 2 2" xfId="766"/>
    <cellStyle name="Normal 15" xfId="767"/>
    <cellStyle name="Normal 15 2" xfId="768"/>
    <cellStyle name="Normal 16" xfId="769"/>
    <cellStyle name="Normal 17" xfId="770"/>
    <cellStyle name="Normal 18" xfId="771"/>
    <cellStyle name="Normal 19" xfId="772"/>
    <cellStyle name="Normal 2" xfId="1"/>
    <cellStyle name="Normal 2 10" xfId="773"/>
    <cellStyle name="Normal 2 10 2" xfId="774"/>
    <cellStyle name="Normal 2 11" xfId="775"/>
    <cellStyle name="Normal 2 12" xfId="776"/>
    <cellStyle name="Normal 2 13" xfId="777"/>
    <cellStyle name="Normal 2 14" xfId="778"/>
    <cellStyle name="Normal 2 15" xfId="779"/>
    <cellStyle name="Normal 2 16" xfId="780"/>
    <cellStyle name="Normal 2 17" xfId="781"/>
    <cellStyle name="Normal 2 18" xfId="782"/>
    <cellStyle name="Normal 2 19" xfId="783"/>
    <cellStyle name="Normal 2 2" xfId="784"/>
    <cellStyle name="Normal 2 2 2" xfId="18"/>
    <cellStyle name="Normal 2 2 2 2" xfId="785"/>
    <cellStyle name="Normal 2 2 2 2 2" xfId="786"/>
    <cellStyle name="Normal 2 2 2 2 2 2" xfId="787"/>
    <cellStyle name="Normal 2 2 2 2_Analisis de Precios Puesta a Punto" xfId="788"/>
    <cellStyle name="Normal 2 2 2 3" xfId="789"/>
    <cellStyle name="Normal 2 2 3" xfId="790"/>
    <cellStyle name="Normal 2 2 3 2" xfId="791"/>
    <cellStyle name="Normal 2 2 4" xfId="792"/>
    <cellStyle name="Normal 2 2 4 2" xfId="793"/>
    <cellStyle name="Normal 2 2 5" xfId="794"/>
    <cellStyle name="Normal 2 2 6" xfId="1186"/>
    <cellStyle name="Normal 2 2_Analisis de Precios Puesta a Punto" xfId="795"/>
    <cellStyle name="Normal 2 20" xfId="796"/>
    <cellStyle name="Normal 2 21" xfId="797"/>
    <cellStyle name="Normal 2 22" xfId="798"/>
    <cellStyle name="Normal 2 23" xfId="799"/>
    <cellStyle name="Normal 2 24" xfId="800"/>
    <cellStyle name="Normal 2 25" xfId="801"/>
    <cellStyle name="Normal 2 26" xfId="802"/>
    <cellStyle name="Normal 2 27" xfId="803"/>
    <cellStyle name="Normal 2 28" xfId="804"/>
    <cellStyle name="Normal 2 29" xfId="805"/>
    <cellStyle name="Normal 2 3" xfId="16"/>
    <cellStyle name="Normal 2 3 2" xfId="806"/>
    <cellStyle name="Normal 2 3 2 2" xfId="807"/>
    <cellStyle name="Normal 2 3 3" xfId="808"/>
    <cellStyle name="Normal 2 30" xfId="809"/>
    <cellStyle name="Normal 2 31" xfId="810"/>
    <cellStyle name="Normal 2 32" xfId="811"/>
    <cellStyle name="Normal 2 32 2" xfId="812"/>
    <cellStyle name="Normal 2 32 3" xfId="813"/>
    <cellStyle name="Normal 2 33" xfId="814"/>
    <cellStyle name="Normal 2 34" xfId="815"/>
    <cellStyle name="Normal 2 35" xfId="816"/>
    <cellStyle name="Normal 2 36" xfId="817"/>
    <cellStyle name="Normal 2 37" xfId="818"/>
    <cellStyle name="Normal 2 38" xfId="819"/>
    <cellStyle name="Normal 2 39" xfId="820"/>
    <cellStyle name="Normal 2 4" xfId="821"/>
    <cellStyle name="Normal 2 4 2" xfId="822"/>
    <cellStyle name="Normal 2 40" xfId="823"/>
    <cellStyle name="Normal 2 41" xfId="1183"/>
    <cellStyle name="Normal 2 5" xfId="824"/>
    <cellStyle name="Normal 2 6" xfId="825"/>
    <cellStyle name="Normal 2 7" xfId="826"/>
    <cellStyle name="Normal 2 8" xfId="827"/>
    <cellStyle name="Normal 2 9" xfId="828"/>
    <cellStyle name="Normal 2_Adicional No. 1  Edificio Biblioteca y Verja y parqueos  Universidad ITECO" xfId="829"/>
    <cellStyle name="Normal 20" xfId="830"/>
    <cellStyle name="Normal 21" xfId="831"/>
    <cellStyle name="Normal 22" xfId="832"/>
    <cellStyle name="Normal 23" xfId="833"/>
    <cellStyle name="Normal 24" xfId="834"/>
    <cellStyle name="Normal 24 2" xfId="835"/>
    <cellStyle name="Normal 25" xfId="836"/>
    <cellStyle name="Normal 26" xfId="837"/>
    <cellStyle name="Normal 27" xfId="838"/>
    <cellStyle name="Normal 28" xfId="839"/>
    <cellStyle name="Normal 29" xfId="840"/>
    <cellStyle name="Normal 3" xfId="2"/>
    <cellStyle name="Normal 3 2" xfId="14"/>
    <cellStyle name="Normal 3 2 2" xfId="841"/>
    <cellStyle name="Normal 3 3" xfId="842"/>
    <cellStyle name="Normal 3 3 2" xfId="843"/>
    <cellStyle name="Normal 3 4" xfId="844"/>
    <cellStyle name="Normal 3 5" xfId="845"/>
    <cellStyle name="Normal 3 6" xfId="846"/>
    <cellStyle name="Normal 3 6 2" xfId="847"/>
    <cellStyle name="Normal 3 6 2 2" xfId="848"/>
    <cellStyle name="Normal 3 6 3" xfId="849"/>
    <cellStyle name="Normal 3 6 3 2" xfId="850"/>
    <cellStyle name="Normal 3 6 3 2 2" xfId="851"/>
    <cellStyle name="Normal 3 6 3 3" xfId="852"/>
    <cellStyle name="Normal 3 6 3 4" xfId="853"/>
    <cellStyle name="Normal 3 6 3 4 2" xfId="854"/>
    <cellStyle name="Normal 3 6 3 4 3" xfId="855"/>
    <cellStyle name="Normal 3 6 4" xfId="856"/>
    <cellStyle name="Normal 3_CUANTIFICACIONES MERCATODO (HOEPELMAN)" xfId="857"/>
    <cellStyle name="Normal 30" xfId="858"/>
    <cellStyle name="Normal 30 2" xfId="859"/>
    <cellStyle name="Normal 30 2 2" xfId="860"/>
    <cellStyle name="Normal 31" xfId="861"/>
    <cellStyle name="Normal 32" xfId="862"/>
    <cellStyle name="Normal 33" xfId="863"/>
    <cellStyle name="Normal 33 2" xfId="864"/>
    <cellStyle name="Normal 34" xfId="865"/>
    <cellStyle name="Normal 35" xfId="866"/>
    <cellStyle name="Normal 36" xfId="867"/>
    <cellStyle name="Normal 37" xfId="868"/>
    <cellStyle name="Normal 38" xfId="869"/>
    <cellStyle name="Normal 39" xfId="870"/>
    <cellStyle name="Normal 4" xfId="8"/>
    <cellStyle name="Normal 4 10" xfId="871"/>
    <cellStyle name="Normal 4 11" xfId="872"/>
    <cellStyle name="Normal 4 12" xfId="873"/>
    <cellStyle name="Normal 4 13" xfId="874"/>
    <cellStyle name="Normal 4 14" xfId="875"/>
    <cellStyle name="Normal 4 2" xfId="876"/>
    <cellStyle name="Normal 4 2 2" xfId="877"/>
    <cellStyle name="Normal 4 2 2 2" xfId="878"/>
    <cellStyle name="Normal 4 2 2 2 2" xfId="879"/>
    <cellStyle name="Normal 4 2 2 2 2 2" xfId="880"/>
    <cellStyle name="Normal 4 2 2 2 2 3" xfId="881"/>
    <cellStyle name="Normal 4 2 2 2 2 4" xfId="882"/>
    <cellStyle name="Normal 4 2 2 2 3" xfId="883"/>
    <cellStyle name="Normal 4 2 2 2 4" xfId="884"/>
    <cellStyle name="Normal 4 2 2 3" xfId="885"/>
    <cellStyle name="Normal 4 2 2 4" xfId="886"/>
    <cellStyle name="Normal 4 2 2 5" xfId="887"/>
    <cellStyle name="Normal 4 2 3" xfId="888"/>
    <cellStyle name="Normal 4 2 3 2" xfId="889"/>
    <cellStyle name="Normal 4 2 3 2 2" xfId="890"/>
    <cellStyle name="Normal 4 2 3 2 3" xfId="891"/>
    <cellStyle name="Normal 4 2 3 2 4" xfId="892"/>
    <cellStyle name="Normal 4 2 3 3" xfId="893"/>
    <cellStyle name="Normal 4 2 3 4" xfId="894"/>
    <cellStyle name="Normal 4 2 3 5" xfId="895"/>
    <cellStyle name="Normal 4 2 4" xfId="896"/>
    <cellStyle name="Normal 4 2 4 2" xfId="897"/>
    <cellStyle name="Normal 4 2 4 3" xfId="898"/>
    <cellStyle name="Normal 4 2 4 4" xfId="899"/>
    <cellStyle name="Normal 4 2 5" xfId="900"/>
    <cellStyle name="Normal 4 2 6" xfId="901"/>
    <cellStyle name="Normal 4 2 7" xfId="902"/>
    <cellStyle name="Normal 4 3" xfId="903"/>
    <cellStyle name="Normal 4 3 2" xfId="904"/>
    <cellStyle name="Normal 4 3 2 2" xfId="905"/>
    <cellStyle name="Normal 4 3 2 3" xfId="906"/>
    <cellStyle name="Normal 4 3 2 4" xfId="907"/>
    <cellStyle name="Normal 4 3 3" xfId="908"/>
    <cellStyle name="Normal 4 3 4" xfId="909"/>
    <cellStyle name="Normal 4 3 5" xfId="910"/>
    <cellStyle name="Normal 4 4" xfId="911"/>
    <cellStyle name="Normal 4 4 2" xfId="912"/>
    <cellStyle name="Normal 4 4 2 2" xfId="913"/>
    <cellStyle name="Normal 4 4 2 3" xfId="914"/>
    <cellStyle name="Normal 4 4 2 4" xfId="915"/>
    <cellStyle name="Normal 4 4 3" xfId="916"/>
    <cellStyle name="Normal 4 4 4" xfId="917"/>
    <cellStyle name="Normal 4 4 5" xfId="918"/>
    <cellStyle name="Normal 4 5" xfId="919"/>
    <cellStyle name="Normal 4 5 2" xfId="920"/>
    <cellStyle name="Normal 4 5 3" xfId="921"/>
    <cellStyle name="Normal 4 5 4" xfId="922"/>
    <cellStyle name="Normal 4 6" xfId="923"/>
    <cellStyle name="Normal 4 7" xfId="924"/>
    <cellStyle name="Normal 4 8" xfId="925"/>
    <cellStyle name="Normal 4 9" xfId="926"/>
    <cellStyle name="Normal 4_Administration_Building_-_Lista_de_Partidas_y_Cantidades_-_(PVDC-004)_REVC mod" xfId="927"/>
    <cellStyle name="Normal 40" xfId="928"/>
    <cellStyle name="Normal 40 2" xfId="929"/>
    <cellStyle name="Normal 41" xfId="930"/>
    <cellStyle name="Normal 42" xfId="931"/>
    <cellStyle name="Normal 42 2" xfId="932"/>
    <cellStyle name="Normal 42 3" xfId="933"/>
    <cellStyle name="Normal 43" xfId="934"/>
    <cellStyle name="Normal 44" xfId="935"/>
    <cellStyle name="Normal 45" xfId="936"/>
    <cellStyle name="Normal 46" xfId="937"/>
    <cellStyle name="Normal 47" xfId="938"/>
    <cellStyle name="Normal 48" xfId="939"/>
    <cellStyle name="Normal 49" xfId="940"/>
    <cellStyle name="Normal 5" xfId="13"/>
    <cellStyle name="Normal 5 10" xfId="941"/>
    <cellStyle name="Normal 5 11" xfId="942"/>
    <cellStyle name="Normal 5 12" xfId="943"/>
    <cellStyle name="Normal 5 13" xfId="944"/>
    <cellStyle name="Normal 5 14" xfId="945"/>
    <cellStyle name="Normal 5 2" xfId="946"/>
    <cellStyle name="Normal 5 2 2" xfId="947"/>
    <cellStyle name="Normal 5 3" xfId="948"/>
    <cellStyle name="Normal 5 4" xfId="949"/>
    <cellStyle name="Normal 5 5" xfId="950"/>
    <cellStyle name="Normal 5 6" xfId="951"/>
    <cellStyle name="Normal 5 7" xfId="952"/>
    <cellStyle name="Normal 5 8" xfId="953"/>
    <cellStyle name="Normal 5 9" xfId="954"/>
    <cellStyle name="Normal 5_Administration_Building_-_Lista_de_Partidas_y_Cantidades_-_(PVDC-004)_REVC mod" xfId="955"/>
    <cellStyle name="Normal 50" xfId="956"/>
    <cellStyle name="Normal 51" xfId="957"/>
    <cellStyle name="Normal 52" xfId="958"/>
    <cellStyle name="Normal 53" xfId="959"/>
    <cellStyle name="Normal 54" xfId="960"/>
    <cellStyle name="Normal 55" xfId="961"/>
    <cellStyle name="Normal 55 2" xfId="962"/>
    <cellStyle name="Normal 56" xfId="963"/>
    <cellStyle name="Normal 56 2" xfId="964"/>
    <cellStyle name="Normal 56 2 2" xfId="965"/>
    <cellStyle name="Normal 57" xfId="966"/>
    <cellStyle name="Normal 57 2" xfId="967"/>
    <cellStyle name="Normal 57 3" xfId="968"/>
    <cellStyle name="Normal 57 3 2" xfId="969"/>
    <cellStyle name="Normal 58" xfId="970"/>
    <cellStyle name="Normal 58 2" xfId="971"/>
    <cellStyle name="Normal 59" xfId="972"/>
    <cellStyle name="Normal 59 2" xfId="973"/>
    <cellStyle name="Normal 6" xfId="974"/>
    <cellStyle name="Normal 6 10" xfId="975"/>
    <cellStyle name="Normal 6 11" xfId="976"/>
    <cellStyle name="Normal 6 12" xfId="977"/>
    <cellStyle name="Normal 6 13" xfId="978"/>
    <cellStyle name="Normal 6 14" xfId="979"/>
    <cellStyle name="Normal 6 15" xfId="980"/>
    <cellStyle name="Normal 6 16" xfId="981"/>
    <cellStyle name="Normal 6 17" xfId="982"/>
    <cellStyle name="Normal 6 18" xfId="983"/>
    <cellStyle name="Normal 6 19" xfId="984"/>
    <cellStyle name="Normal 6 2" xfId="985"/>
    <cellStyle name="Normal 6 2 2" xfId="986"/>
    <cellStyle name="Normal 6 2 2 2" xfId="987"/>
    <cellStyle name="Normal 6 2 2 2 2" xfId="988"/>
    <cellStyle name="Normal 6 2 2 2 3" xfId="989"/>
    <cellStyle name="Normal 6 2 2 2 4" xfId="990"/>
    <cellStyle name="Normal 6 2 2 3" xfId="991"/>
    <cellStyle name="Normal 6 2 2 4" xfId="992"/>
    <cellStyle name="Normal 6 2 2 5" xfId="993"/>
    <cellStyle name="Normal 6 2 3" xfId="994"/>
    <cellStyle name="Normal 6 2 4" xfId="995"/>
    <cellStyle name="Normal 6 2 5" xfId="996"/>
    <cellStyle name="Normal 6 20" xfId="997"/>
    <cellStyle name="Normal 6 21" xfId="998"/>
    <cellStyle name="Normal 6 22" xfId="1182"/>
    <cellStyle name="Normal 6 3" xfId="999"/>
    <cellStyle name="Normal 6 4" xfId="1000"/>
    <cellStyle name="Normal 6 5" xfId="1001"/>
    <cellStyle name="Normal 6 6" xfId="1002"/>
    <cellStyle name="Normal 6 7" xfId="1003"/>
    <cellStyle name="Normal 6 8" xfId="1004"/>
    <cellStyle name="Normal 6 9" xfId="1005"/>
    <cellStyle name="Normal 6_ECOCISA" xfId="1006"/>
    <cellStyle name="Normal 60" xfId="1007"/>
    <cellStyle name="Normal 61" xfId="1008"/>
    <cellStyle name="Normal 62" xfId="1009"/>
    <cellStyle name="Normal 63" xfId="1010"/>
    <cellStyle name="Normal 64" xfId="1011"/>
    <cellStyle name="Normal 65" xfId="1012"/>
    <cellStyle name="Normal 66" xfId="1013"/>
    <cellStyle name="Normal 67" xfId="1014"/>
    <cellStyle name="Normal 68" xfId="1015"/>
    <cellStyle name="Normal 69" xfId="1016"/>
    <cellStyle name="Normal 7" xfId="1017"/>
    <cellStyle name="Normal 7 2" xfId="1018"/>
    <cellStyle name="Normal 7 3" xfId="1019"/>
    <cellStyle name="Normal 70" xfId="1020"/>
    <cellStyle name="Normal 71" xfId="1021"/>
    <cellStyle name="Normal 72" xfId="1022"/>
    <cellStyle name="Normal 72 2" xfId="1187"/>
    <cellStyle name="Normal 73" xfId="1023"/>
    <cellStyle name="Normal 74" xfId="1024"/>
    <cellStyle name="Normal 75" xfId="1025"/>
    <cellStyle name="Normal 76" xfId="1026"/>
    <cellStyle name="Normal 77" xfId="1027"/>
    <cellStyle name="Normal 78" xfId="1028"/>
    <cellStyle name="Normal 79" xfId="1029"/>
    <cellStyle name="Normal 8" xfId="1030"/>
    <cellStyle name="Normal 8 2" xfId="1031"/>
    <cellStyle name="Normal 8 2 2" xfId="1032"/>
    <cellStyle name="Normal 8 2 2 2" xfId="1033"/>
    <cellStyle name="Normal 8 2 3" xfId="1034"/>
    <cellStyle name="Normal 8 2 3 2" xfId="1035"/>
    <cellStyle name="Normal 8 2 4" xfId="1036"/>
    <cellStyle name="Normal 8 2 4 2" xfId="1037"/>
    <cellStyle name="Normal 8 2 4 2 2" xfId="1038"/>
    <cellStyle name="Normal 8 2 4 2 3" xfId="1039"/>
    <cellStyle name="Normal 8 2 4 2 3 2" xfId="1040"/>
    <cellStyle name="Normal 8 2 4 2 3 2 2" xfId="1041"/>
    <cellStyle name="Normal 8 2 4 2 3 2 2 2" xfId="1042"/>
    <cellStyle name="Normal 8 2 4 2 4" xfId="1043"/>
    <cellStyle name="Normal 8 2 4 3" xfId="1044"/>
    <cellStyle name="Normal 8 2 4 3 2" xfId="1045"/>
    <cellStyle name="Normal 8 2 4 3 2 2" xfId="1046"/>
    <cellStyle name="Normal 80" xfId="1047"/>
    <cellStyle name="Normal 81" xfId="1048"/>
    <cellStyle name="Normal 82" xfId="1049"/>
    <cellStyle name="Normal 9" xfId="1050"/>
    <cellStyle name="Normal 9 2" xfId="1051"/>
    <cellStyle name="Normal 9 3" xfId="1052"/>
    <cellStyle name="Normal 9 4" xfId="1053"/>
    <cellStyle name="Normal,80 pts rojo, Texto chispeante" xfId="1054"/>
    <cellStyle name="Notas 2" xfId="1055"/>
    <cellStyle name="Notas 3" xfId="1056"/>
    <cellStyle name="Notas 4" xfId="1057"/>
    <cellStyle name="Note" xfId="1058"/>
    <cellStyle name="Note 2" xfId="1059"/>
    <cellStyle name="Output" xfId="1060"/>
    <cellStyle name="Output 2" xfId="1061"/>
    <cellStyle name="Output 3" xfId="1062"/>
    <cellStyle name="Percent 10" xfId="1063"/>
    <cellStyle name="Percent 11" xfId="1064"/>
    <cellStyle name="Percent 12" xfId="1065"/>
    <cellStyle name="Percent 13" xfId="1066"/>
    <cellStyle name="Percent 2" xfId="7"/>
    <cellStyle name="Percent 2 2" xfId="1067"/>
    <cellStyle name="Percent 2 2 2" xfId="1068"/>
    <cellStyle name="Percent 2 3" xfId="1069"/>
    <cellStyle name="Percent 2 4" xfId="1070"/>
    <cellStyle name="Percent 3" xfId="1071"/>
    <cellStyle name="Percent 3 2" xfId="1072"/>
    <cellStyle name="Percent 3 3" xfId="1073"/>
    <cellStyle name="Percent 4" xfId="1074"/>
    <cellStyle name="Percent 4 2" xfId="1075"/>
    <cellStyle name="Percent 4 2 2" xfId="1076"/>
    <cellStyle name="Percent 4 2 3" xfId="1077"/>
    <cellStyle name="Percent 4 3" xfId="1078"/>
    <cellStyle name="Percent 4 4" xfId="1079"/>
    <cellStyle name="Percent 5" xfId="1080"/>
    <cellStyle name="Percent 5 2" xfId="1081"/>
    <cellStyle name="Percent 5 3" xfId="1082"/>
    <cellStyle name="Percent 6" xfId="1083"/>
    <cellStyle name="Percent 7" xfId="1084"/>
    <cellStyle name="Percent 7 2" xfId="1085"/>
    <cellStyle name="Percent 8" xfId="1086"/>
    <cellStyle name="Percent 9" xfId="1087"/>
    <cellStyle name="Porcentaje" xfId="11" builtinId="5"/>
    <cellStyle name="Porcentaje 2" xfId="1088"/>
    <cellStyle name="Porcentaje 2 2" xfId="1089"/>
    <cellStyle name="Porcentaje 2 3" xfId="1090"/>
    <cellStyle name="Porcentaje 2 4" xfId="1091"/>
    <cellStyle name="Porcentaje 2 5" xfId="1092"/>
    <cellStyle name="Porcentaje 3" xfId="1093"/>
    <cellStyle name="Porcentaje 4" xfId="1094"/>
    <cellStyle name="Porcentual 10" xfId="1095"/>
    <cellStyle name="Porcentual 2" xfId="1096"/>
    <cellStyle name="Porcentual 2 2" xfId="1097"/>
    <cellStyle name="Porcentual 2 2 2" xfId="1098"/>
    <cellStyle name="Porcentual 2 3" xfId="1099"/>
    <cellStyle name="Porcentual 2 4" xfId="1100"/>
    <cellStyle name="Porcentual 2 5" xfId="1101"/>
    <cellStyle name="Porcentual 2 6" xfId="1102"/>
    <cellStyle name="Porcentual 2_ANALISIS COSTOS PORTICOS GRAN TECHO" xfId="1103"/>
    <cellStyle name="Porcentual 3" xfId="1104"/>
    <cellStyle name="Porcentual 3 10" xfId="1105"/>
    <cellStyle name="Porcentual 3 11" xfId="1106"/>
    <cellStyle name="Porcentual 3 12" xfId="1107"/>
    <cellStyle name="Porcentual 3 13" xfId="1108"/>
    <cellStyle name="Porcentual 3 14" xfId="1109"/>
    <cellStyle name="Porcentual 3 15" xfId="1110"/>
    <cellStyle name="Porcentual 3 2" xfId="1111"/>
    <cellStyle name="Porcentual 3 2 2" xfId="1112"/>
    <cellStyle name="Porcentual 3 2 2 2" xfId="1113"/>
    <cellStyle name="Porcentual 3 3" xfId="1114"/>
    <cellStyle name="Porcentual 3 4" xfId="1115"/>
    <cellStyle name="Porcentual 3 5" xfId="1116"/>
    <cellStyle name="Porcentual 3 6" xfId="1117"/>
    <cellStyle name="Porcentual 3 7" xfId="1118"/>
    <cellStyle name="Porcentual 3 8" xfId="1119"/>
    <cellStyle name="Porcentual 3 9" xfId="1120"/>
    <cellStyle name="Porcentual 4" xfId="1121"/>
    <cellStyle name="Porcentual 4 10" xfId="1122"/>
    <cellStyle name="Porcentual 4 11" xfId="1123"/>
    <cellStyle name="Porcentual 4 12" xfId="1124"/>
    <cellStyle name="Porcentual 4 13" xfId="1125"/>
    <cellStyle name="Porcentual 4 14" xfId="1126"/>
    <cellStyle name="Porcentual 4 15" xfId="1127"/>
    <cellStyle name="Porcentual 4 16" xfId="1128"/>
    <cellStyle name="Porcentual 4 17" xfId="1129"/>
    <cellStyle name="Porcentual 4 18" xfId="1130"/>
    <cellStyle name="Porcentual 4 19" xfId="1131"/>
    <cellStyle name="Porcentual 4 2" xfId="1132"/>
    <cellStyle name="Porcentual 4 20" xfId="1133"/>
    <cellStyle name="Porcentual 4 3" xfId="1134"/>
    <cellStyle name="Porcentual 4 4" xfId="1135"/>
    <cellStyle name="Porcentual 4 5" xfId="1136"/>
    <cellStyle name="Porcentual 4 6" xfId="1137"/>
    <cellStyle name="Porcentual 4 7" xfId="1138"/>
    <cellStyle name="Porcentual 4 8" xfId="1139"/>
    <cellStyle name="Porcentual 4 9" xfId="1140"/>
    <cellStyle name="Porcentual 5" xfId="1141"/>
    <cellStyle name="Porcentual 5 2" xfId="1142"/>
    <cellStyle name="Porcentual 5 2 2" xfId="1143"/>
    <cellStyle name="Porcentual 6" xfId="1144"/>
    <cellStyle name="Porcentual 7" xfId="1145"/>
    <cellStyle name="Porcentual 8" xfId="1146"/>
    <cellStyle name="Porcentual 9" xfId="1147"/>
    <cellStyle name="Salida 2" xfId="1148"/>
    <cellStyle name="Salida 3" xfId="1149"/>
    <cellStyle name="Salida 4" xfId="1150"/>
    <cellStyle name="Sheet Title" xfId="1151"/>
    <cellStyle name="Texto de advertencia 2" xfId="1152"/>
    <cellStyle name="Texto de advertencia 3" xfId="1153"/>
    <cellStyle name="Texto de advertencia 4" xfId="1154"/>
    <cellStyle name="Texto explicativo 2" xfId="1155"/>
    <cellStyle name="Texto explicativo 3" xfId="1156"/>
    <cellStyle name="Texto explicativo 4" xfId="1157"/>
    <cellStyle name="Title" xfId="1158"/>
    <cellStyle name="Title 2" xfId="1159"/>
    <cellStyle name="Title 3" xfId="1160"/>
    <cellStyle name="Título 1 2" xfId="1161"/>
    <cellStyle name="Título 1 3" xfId="1162"/>
    <cellStyle name="Título 1 4" xfId="1163"/>
    <cellStyle name="Titulo 2" xfId="1164"/>
    <cellStyle name="Título 2 2" xfId="1165"/>
    <cellStyle name="Título 2 3" xfId="1166"/>
    <cellStyle name="Título 2 4" xfId="1167"/>
    <cellStyle name="Titulo 3" xfId="1168"/>
    <cellStyle name="Título 3 2" xfId="1169"/>
    <cellStyle name="Título 3 3" xfId="1170"/>
    <cellStyle name="Título 3 4" xfId="1171"/>
    <cellStyle name="Título 4" xfId="1172"/>
    <cellStyle name="Título 5" xfId="1173"/>
    <cellStyle name="Título 6" xfId="1174"/>
    <cellStyle name="Título de hoja" xfId="1175"/>
    <cellStyle name="Total 2" xfId="1176"/>
    <cellStyle name="Total 3" xfId="1177"/>
    <cellStyle name="Total 4" xfId="1178"/>
    <cellStyle name="Währung" xfId="1179"/>
    <cellStyle name="Warning Text" xfId="1180"/>
  </cellStyles>
  <dxfs count="0"/>
  <tableStyles count="0"/>
  <colors>
    <mruColors>
      <color rgb="FFFFFF99"/>
      <color rgb="FFFFFFCC"/>
      <color rgb="FF0066FF"/>
      <color rgb="FF99CCFF"/>
      <color rgb="FF99FF99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7</xdr:col>
      <xdr:colOff>334</xdr:colOff>
      <xdr:row>3</xdr:row>
      <xdr:rowOff>106680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0"/>
          <a:ext cx="9502474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.garcia/Desktop/Elsa-%20CEIZTUR/BALNEARIO%20LOS%20PATICOS%20Y%20CASA%20CLUB%20PERIODISTA-%20LA%20VEGA%20ELG/Documents%20and%20Settings/crendon.HMV/Local%20Settings/Temporary%20Internet%20Files/OLK3/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Trabajos Generales"/>
      <sheetName val="Meses"/>
      <sheetName val="ANALPRECIO"/>
      <sheetName val="Labor FD1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31"/>
  <sheetViews>
    <sheetView tabSelected="1" view="pageBreakPreview" zoomScaleNormal="100" zoomScaleSheetLayoutView="100" workbookViewId="0">
      <selection activeCell="J14" sqref="J14"/>
    </sheetView>
  </sheetViews>
  <sheetFormatPr baseColWidth="10" defaultColWidth="11.44140625" defaultRowHeight="10.5" customHeight="1"/>
  <cols>
    <col min="1" max="1" width="7.6640625" style="7" bestFit="1" customWidth="1"/>
    <col min="2" max="2" width="64.5546875" style="8" customWidth="1"/>
    <col min="3" max="3" width="12.44140625" style="9" customWidth="1"/>
    <col min="4" max="4" width="9.33203125" style="10" customWidth="1"/>
    <col min="5" max="5" width="13.33203125" style="11" customWidth="1"/>
    <col min="6" max="6" width="13.5546875" style="11" customWidth="1"/>
    <col min="7" max="7" width="17.88671875" style="11" customWidth="1"/>
    <col min="8" max="16384" width="11.44140625" style="11"/>
  </cols>
  <sheetData>
    <row r="3" spans="1:7" ht="37.200000000000003" customHeight="1"/>
    <row r="4" spans="1:7" ht="14.25" customHeight="1"/>
    <row r="5" spans="1:7" ht="14.25" customHeight="1">
      <c r="A5" s="30"/>
      <c r="B5" s="31"/>
      <c r="C5" s="32"/>
      <c r="D5" s="33"/>
      <c r="E5" s="34"/>
      <c r="F5" s="34"/>
      <c r="G5" s="34"/>
    </row>
    <row r="6" spans="1:7" ht="14.25" customHeight="1">
      <c r="A6" s="30"/>
      <c r="B6" s="31"/>
      <c r="C6" s="32"/>
      <c r="D6" s="33"/>
      <c r="E6" s="34"/>
      <c r="F6" s="34"/>
      <c r="G6" s="34"/>
    </row>
    <row r="7" spans="1:7" s="12" customFormat="1" ht="25.8" customHeight="1">
      <c r="A7" s="154" t="s">
        <v>389</v>
      </c>
      <c r="B7" s="154"/>
      <c r="C7" s="154"/>
      <c r="D7" s="154"/>
      <c r="E7" s="154"/>
      <c r="F7" s="154"/>
      <c r="G7" s="154"/>
    </row>
    <row r="8" spans="1:7" s="12" customFormat="1" ht="14.25" customHeight="1">
      <c r="A8" s="154" t="s">
        <v>371</v>
      </c>
      <c r="B8" s="154"/>
      <c r="C8" s="154"/>
      <c r="D8" s="154"/>
      <c r="E8" s="154"/>
      <c r="F8" s="154"/>
      <c r="G8" s="154"/>
    </row>
    <row r="9" spans="1:7" s="12" customFormat="1" ht="14.25" customHeight="1">
      <c r="A9" s="151"/>
      <c r="B9" s="151"/>
      <c r="C9" s="151"/>
      <c r="D9" s="151"/>
      <c r="E9" s="151"/>
      <c r="F9" s="151"/>
      <c r="G9" s="151"/>
    </row>
    <row r="10" spans="1:7" s="12" customFormat="1" ht="18" customHeight="1">
      <c r="A10" s="156" t="s">
        <v>404</v>
      </c>
      <c r="B10" s="156"/>
      <c r="C10" s="156"/>
      <c r="D10" s="156"/>
      <c r="E10" s="156"/>
      <c r="F10" s="156"/>
      <c r="G10" s="156"/>
    </row>
    <row r="11" spans="1:7" s="12" customFormat="1" ht="14.25" customHeight="1">
      <c r="A11" s="28"/>
      <c r="B11" s="28"/>
      <c r="C11" s="28"/>
      <c r="D11" s="28"/>
      <c r="E11" s="28"/>
      <c r="F11" s="28"/>
      <c r="G11" s="28"/>
    </row>
    <row r="12" spans="1:7" s="5" customFormat="1" ht="14.25" customHeight="1">
      <c r="A12" s="35" t="s">
        <v>7</v>
      </c>
      <c r="B12" s="60" t="s">
        <v>268</v>
      </c>
      <c r="C12" s="61" t="s">
        <v>269</v>
      </c>
      <c r="D12" s="62" t="s">
        <v>270</v>
      </c>
      <c r="E12" s="63" t="s">
        <v>23</v>
      </c>
      <c r="F12" s="63" t="s">
        <v>271</v>
      </c>
      <c r="G12" s="63" t="s">
        <v>272</v>
      </c>
    </row>
    <row r="13" spans="1:7" s="5" customFormat="1" ht="16.2" customHeight="1">
      <c r="A13" s="36" t="s">
        <v>256</v>
      </c>
      <c r="B13" s="66" t="s">
        <v>79</v>
      </c>
      <c r="C13" s="64"/>
      <c r="D13" s="65"/>
      <c r="E13" s="57"/>
      <c r="F13" s="57"/>
      <c r="G13" s="58"/>
    </row>
    <row r="14" spans="1:7" s="74" customFormat="1" ht="15" customHeight="1">
      <c r="A14" s="67">
        <v>1</v>
      </c>
      <c r="B14" s="68" t="s">
        <v>80</v>
      </c>
      <c r="C14" s="69"/>
      <c r="D14" s="70"/>
      <c r="E14" s="71"/>
      <c r="F14" s="72"/>
      <c r="G14" s="73"/>
    </row>
    <row r="15" spans="1:7" s="74" customFormat="1" ht="18" customHeight="1">
      <c r="A15" s="97">
        <f>A14+0.01</f>
        <v>1.01</v>
      </c>
      <c r="B15" s="95" t="s">
        <v>81</v>
      </c>
      <c r="C15" s="96">
        <v>0.55000000000000004</v>
      </c>
      <c r="D15" s="97" t="s">
        <v>70</v>
      </c>
      <c r="E15" s="79"/>
      <c r="F15" s="150">
        <f>ROUND(C15*E15,2)</f>
        <v>0</v>
      </c>
      <c r="G15" s="76"/>
    </row>
    <row r="16" spans="1:7" s="74" customFormat="1" ht="18" customHeight="1">
      <c r="A16" s="97">
        <f t="shared" ref="A16:A19" si="0">A15+0.01</f>
        <v>1.02</v>
      </c>
      <c r="B16" s="95" t="s">
        <v>372</v>
      </c>
      <c r="C16" s="96">
        <v>1</v>
      </c>
      <c r="D16" s="97" t="s">
        <v>14</v>
      </c>
      <c r="E16" s="79"/>
      <c r="F16" s="150">
        <f t="shared" ref="F16:F19" si="1">ROUND(C16*E16,2)</f>
        <v>0</v>
      </c>
      <c r="G16" s="76"/>
    </row>
    <row r="17" spans="1:7" s="74" customFormat="1" ht="18" customHeight="1">
      <c r="A17" s="97">
        <f t="shared" si="0"/>
        <v>1.03</v>
      </c>
      <c r="B17" s="95" t="s">
        <v>82</v>
      </c>
      <c r="C17" s="96">
        <v>1</v>
      </c>
      <c r="D17" s="97" t="s">
        <v>14</v>
      </c>
      <c r="E17" s="79"/>
      <c r="F17" s="150">
        <f t="shared" si="1"/>
        <v>0</v>
      </c>
      <c r="G17" s="76"/>
    </row>
    <row r="18" spans="1:7" s="74" customFormat="1" ht="18" customHeight="1">
      <c r="A18" s="97">
        <f t="shared" si="0"/>
        <v>1.04</v>
      </c>
      <c r="B18" s="95" t="s">
        <v>83</v>
      </c>
      <c r="C18" s="96">
        <v>1</v>
      </c>
      <c r="D18" s="97" t="s">
        <v>8</v>
      </c>
      <c r="E18" s="79"/>
      <c r="F18" s="150">
        <f t="shared" si="1"/>
        <v>0</v>
      </c>
      <c r="G18" s="76"/>
    </row>
    <row r="19" spans="1:7" s="74" customFormat="1" ht="18" customHeight="1">
      <c r="A19" s="97">
        <f t="shared" si="0"/>
        <v>1.05</v>
      </c>
      <c r="B19" s="95" t="s">
        <v>92</v>
      </c>
      <c r="C19" s="96">
        <v>1</v>
      </c>
      <c r="D19" s="97" t="s">
        <v>8</v>
      </c>
      <c r="E19" s="79"/>
      <c r="F19" s="150">
        <f t="shared" si="1"/>
        <v>0</v>
      </c>
      <c r="G19" s="76"/>
    </row>
    <row r="20" spans="1:7" s="74" customFormat="1" ht="18" customHeight="1">
      <c r="A20" s="97"/>
      <c r="B20" s="95"/>
      <c r="C20" s="96"/>
      <c r="D20" s="97"/>
      <c r="E20" s="79"/>
      <c r="F20" s="150"/>
      <c r="G20" s="76">
        <f>SUM(F14:F19)</f>
        <v>0</v>
      </c>
    </row>
    <row r="21" spans="1:7" s="74" customFormat="1" ht="15" customHeight="1">
      <c r="A21" s="83">
        <v>2</v>
      </c>
      <c r="B21" s="84" t="s">
        <v>1</v>
      </c>
      <c r="C21" s="85"/>
      <c r="D21" s="86"/>
      <c r="E21" s="87"/>
      <c r="F21" s="88"/>
      <c r="G21" s="89"/>
    </row>
    <row r="22" spans="1:7" s="74" customFormat="1" ht="18" customHeight="1">
      <c r="A22" s="97">
        <f>A21+0.01</f>
        <v>2.0099999999999998</v>
      </c>
      <c r="B22" s="95" t="s">
        <v>101</v>
      </c>
      <c r="C22" s="96">
        <v>0.28000000000000003</v>
      </c>
      <c r="D22" s="97" t="s">
        <v>93</v>
      </c>
      <c r="E22" s="79"/>
      <c r="F22" s="150">
        <f t="shared" ref="F22:F29" si="2">ROUND(C22*E22,2)</f>
        <v>0</v>
      </c>
      <c r="G22" s="76"/>
    </row>
    <row r="23" spans="1:7" s="74" customFormat="1" ht="18" customHeight="1">
      <c r="A23" s="97">
        <f t="shared" ref="A23:A25" si="3">A22+0.01</f>
        <v>2.02</v>
      </c>
      <c r="B23" s="95" t="s">
        <v>278</v>
      </c>
      <c r="C23" s="96">
        <v>1210</v>
      </c>
      <c r="D23" s="97" t="s">
        <v>10</v>
      </c>
      <c r="E23" s="79"/>
      <c r="F23" s="150">
        <f t="shared" si="2"/>
        <v>0</v>
      </c>
      <c r="G23" s="76"/>
    </row>
    <row r="24" spans="1:7" s="74" customFormat="1" ht="18" customHeight="1">
      <c r="A24" s="97">
        <f t="shared" si="3"/>
        <v>2.0299999999999998</v>
      </c>
      <c r="B24" s="95" t="s">
        <v>279</v>
      </c>
      <c r="C24" s="96">
        <v>3850</v>
      </c>
      <c r="D24" s="97" t="s">
        <v>5</v>
      </c>
      <c r="E24" s="79"/>
      <c r="F24" s="150">
        <f t="shared" si="2"/>
        <v>0</v>
      </c>
      <c r="G24" s="76"/>
    </row>
    <row r="25" spans="1:7" s="74" customFormat="1" ht="18" customHeight="1">
      <c r="A25" s="97">
        <f t="shared" si="3"/>
        <v>2.04</v>
      </c>
      <c r="B25" s="95" t="s">
        <v>193</v>
      </c>
      <c r="C25" s="96">
        <v>357.5</v>
      </c>
      <c r="D25" s="97" t="s">
        <v>10</v>
      </c>
      <c r="E25" s="79"/>
      <c r="F25" s="150">
        <f t="shared" si="2"/>
        <v>0</v>
      </c>
      <c r="G25" s="76"/>
    </row>
    <row r="26" spans="1:7" s="74" customFormat="1" ht="18" customHeight="1">
      <c r="A26" s="97">
        <f t="shared" ref="A26:A29" si="4">A25+0.01</f>
        <v>2.0499999999999998</v>
      </c>
      <c r="B26" s="95" t="s">
        <v>282</v>
      </c>
      <c r="C26" s="96">
        <v>275</v>
      </c>
      <c r="D26" s="97" t="s">
        <v>12</v>
      </c>
      <c r="E26" s="79"/>
      <c r="F26" s="150">
        <f t="shared" si="2"/>
        <v>0</v>
      </c>
      <c r="G26" s="76"/>
    </row>
    <row r="27" spans="1:7" s="74" customFormat="1" ht="18" customHeight="1">
      <c r="A27" s="97">
        <f t="shared" si="4"/>
        <v>2.06</v>
      </c>
      <c r="B27" s="95" t="s">
        <v>98</v>
      </c>
      <c r="C27" s="96">
        <v>3850</v>
      </c>
      <c r="D27" s="97" t="s">
        <v>5</v>
      </c>
      <c r="E27" s="79"/>
      <c r="F27" s="150">
        <f t="shared" si="2"/>
        <v>0</v>
      </c>
      <c r="G27" s="76"/>
    </row>
    <row r="28" spans="1:7" s="74" customFormat="1" ht="18" customHeight="1">
      <c r="A28" s="97">
        <f t="shared" si="4"/>
        <v>2.0699999999999998</v>
      </c>
      <c r="B28" s="95" t="s">
        <v>40</v>
      </c>
      <c r="C28" s="96">
        <v>1129.6400000000001</v>
      </c>
      <c r="D28" s="97" t="s">
        <v>11</v>
      </c>
      <c r="E28" s="79"/>
      <c r="F28" s="150">
        <f t="shared" si="2"/>
        <v>0</v>
      </c>
      <c r="G28" s="76"/>
    </row>
    <row r="29" spans="1:7" s="74" customFormat="1" ht="18" customHeight="1">
      <c r="A29" s="97">
        <f t="shared" si="4"/>
        <v>2.08</v>
      </c>
      <c r="B29" s="95" t="s">
        <v>85</v>
      </c>
      <c r="C29" s="96">
        <v>3850</v>
      </c>
      <c r="D29" s="97" t="s">
        <v>5</v>
      </c>
      <c r="E29" s="79"/>
      <c r="F29" s="150">
        <f t="shared" si="2"/>
        <v>0</v>
      </c>
      <c r="G29" s="76"/>
    </row>
    <row r="30" spans="1:7" s="74" customFormat="1" ht="18" customHeight="1">
      <c r="A30" s="97"/>
      <c r="B30" s="95"/>
      <c r="C30" s="96"/>
      <c r="D30" s="97"/>
      <c r="E30" s="79"/>
      <c r="F30" s="150"/>
      <c r="G30" s="76">
        <f>SUM(F22:F30)</f>
        <v>0</v>
      </c>
    </row>
    <row r="31" spans="1:7" s="74" customFormat="1" ht="15" customHeight="1">
      <c r="A31" s="94">
        <v>3</v>
      </c>
      <c r="B31" s="84" t="s">
        <v>86</v>
      </c>
      <c r="C31" s="85"/>
      <c r="D31" s="86"/>
      <c r="E31" s="87"/>
      <c r="F31" s="88"/>
      <c r="G31" s="89"/>
    </row>
    <row r="32" spans="1:7" s="74" customFormat="1" ht="18" customHeight="1">
      <c r="A32" s="97">
        <f>A31+0.01</f>
        <v>3.01</v>
      </c>
      <c r="B32" s="95" t="s">
        <v>280</v>
      </c>
      <c r="C32" s="96">
        <v>770</v>
      </c>
      <c r="D32" s="97" t="s">
        <v>12</v>
      </c>
      <c r="E32" s="79"/>
      <c r="F32" s="150">
        <f t="shared" ref="F32" si="5">ROUND(C32*E32,2)</f>
        <v>0</v>
      </c>
      <c r="G32" s="76"/>
    </row>
    <row r="33" spans="1:7" s="74" customFormat="1" ht="18" customHeight="1">
      <c r="A33" s="97"/>
      <c r="B33" s="95"/>
      <c r="C33" s="96"/>
      <c r="D33" s="97"/>
      <c r="E33" s="79"/>
      <c r="F33" s="150"/>
      <c r="G33" s="76">
        <f>SUM(F32:F33)</f>
        <v>0</v>
      </c>
    </row>
    <row r="34" spans="1:7" s="74" customFormat="1" ht="15" customHeight="1">
      <c r="A34" s="94">
        <v>4</v>
      </c>
      <c r="B34" s="84" t="s">
        <v>157</v>
      </c>
      <c r="C34" s="85"/>
      <c r="D34" s="86"/>
      <c r="E34" s="87"/>
      <c r="F34" s="88"/>
      <c r="G34" s="89"/>
    </row>
    <row r="35" spans="1:7" s="74" customFormat="1" ht="18" customHeight="1">
      <c r="A35" s="97">
        <f>A34+0.01</f>
        <v>4.01</v>
      </c>
      <c r="B35" s="95" t="s">
        <v>273</v>
      </c>
      <c r="C35" s="96">
        <v>192.5</v>
      </c>
      <c r="D35" s="97" t="s">
        <v>12</v>
      </c>
      <c r="E35" s="79"/>
      <c r="F35" s="150">
        <f>ROUND(C35*E35,2)</f>
        <v>0</v>
      </c>
      <c r="G35" s="76"/>
    </row>
    <row r="36" spans="1:7" s="74" customFormat="1" ht="18" customHeight="1">
      <c r="A36" s="97">
        <f>A35+0.01</f>
        <v>4.0199999999999996</v>
      </c>
      <c r="B36" s="95" t="s">
        <v>72</v>
      </c>
      <c r="C36" s="96">
        <v>3850</v>
      </c>
      <c r="D36" s="97" t="s">
        <v>5</v>
      </c>
      <c r="E36" s="79"/>
      <c r="F36" s="150">
        <f t="shared" ref="F36:F37" si="6">ROUND(C36*E36,2)</f>
        <v>0</v>
      </c>
      <c r="G36" s="76"/>
    </row>
    <row r="37" spans="1:7" s="74" customFormat="1" ht="18" customHeight="1">
      <c r="A37" s="97">
        <f>A36+0.01</f>
        <v>4.03</v>
      </c>
      <c r="B37" s="95" t="s">
        <v>95</v>
      </c>
      <c r="C37" s="96">
        <v>3850</v>
      </c>
      <c r="D37" s="97" t="s">
        <v>5</v>
      </c>
      <c r="E37" s="79"/>
      <c r="F37" s="150">
        <f t="shared" si="6"/>
        <v>0</v>
      </c>
      <c r="G37" s="76"/>
    </row>
    <row r="38" spans="1:7" s="74" customFormat="1" ht="18" customHeight="1">
      <c r="A38" s="97"/>
      <c r="B38" s="95"/>
      <c r="C38" s="96"/>
      <c r="D38" s="97"/>
      <c r="E38" s="79"/>
      <c r="F38" s="150"/>
      <c r="G38" s="76">
        <f>SUM(F35:F38)</f>
        <v>0</v>
      </c>
    </row>
    <row r="39" spans="1:7" s="74" customFormat="1" ht="15" customHeight="1">
      <c r="A39" s="99">
        <v>5</v>
      </c>
      <c r="B39" s="84" t="s">
        <v>87</v>
      </c>
      <c r="C39" s="85"/>
      <c r="D39" s="86"/>
      <c r="E39" s="87"/>
      <c r="F39" s="88"/>
      <c r="G39" s="89"/>
    </row>
    <row r="40" spans="1:7" s="74" customFormat="1" ht="18" customHeight="1">
      <c r="A40" s="97">
        <f>A39+0.01</f>
        <v>5.01</v>
      </c>
      <c r="B40" s="95" t="s">
        <v>88</v>
      </c>
      <c r="C40" s="96">
        <v>1044</v>
      </c>
      <c r="D40" s="97" t="s">
        <v>9</v>
      </c>
      <c r="E40" s="79"/>
      <c r="F40" s="150">
        <f t="shared" ref="F40:F41" si="7">ROUND(C40*E40,2)</f>
        <v>0</v>
      </c>
      <c r="G40" s="76"/>
    </row>
    <row r="41" spans="1:7" s="74" customFormat="1" ht="18" customHeight="1">
      <c r="A41" s="97">
        <f>A40+0.01</f>
        <v>5.0199999999999996</v>
      </c>
      <c r="B41" s="95" t="s">
        <v>89</v>
      </c>
      <c r="C41" s="96">
        <v>522</v>
      </c>
      <c r="D41" s="97" t="s">
        <v>5</v>
      </c>
      <c r="E41" s="79"/>
      <c r="F41" s="150">
        <f t="shared" si="7"/>
        <v>0</v>
      </c>
      <c r="G41" s="76"/>
    </row>
    <row r="42" spans="1:7" s="74" customFormat="1" ht="18" customHeight="1">
      <c r="A42" s="97"/>
      <c r="B42" s="95"/>
      <c r="C42" s="96"/>
      <c r="D42" s="97"/>
      <c r="E42" s="79"/>
      <c r="F42" s="150"/>
      <c r="G42" s="76">
        <f>SUM(F39:F42)</f>
        <v>0</v>
      </c>
    </row>
    <row r="43" spans="1:7" s="74" customFormat="1" ht="15" customHeight="1">
      <c r="A43" s="99">
        <v>6</v>
      </c>
      <c r="B43" s="84" t="s">
        <v>42</v>
      </c>
      <c r="C43" s="85"/>
      <c r="D43" s="86"/>
      <c r="E43" s="87"/>
      <c r="F43" s="88"/>
      <c r="G43" s="89"/>
    </row>
    <row r="44" spans="1:7" s="74" customFormat="1" ht="18" customHeight="1">
      <c r="A44" s="97">
        <f>A43+0.01</f>
        <v>6.01</v>
      </c>
      <c r="B44" s="95" t="s">
        <v>274</v>
      </c>
      <c r="C44" s="96">
        <v>261</v>
      </c>
      <c r="D44" s="97" t="s">
        <v>5</v>
      </c>
      <c r="E44" s="79"/>
      <c r="F44" s="150">
        <f t="shared" ref="F44" si="8">ROUND(C44*E44,2)</f>
        <v>0</v>
      </c>
      <c r="G44" s="76"/>
    </row>
    <row r="45" spans="1:7" s="74" customFormat="1" ht="18" customHeight="1">
      <c r="A45" s="97"/>
      <c r="B45" s="95"/>
      <c r="C45" s="96"/>
      <c r="D45" s="97"/>
      <c r="E45" s="79"/>
      <c r="F45" s="150"/>
      <c r="G45" s="76">
        <f>SUM(F44:F45)</f>
        <v>0</v>
      </c>
    </row>
    <row r="46" spans="1:7" s="74" customFormat="1" ht="15" customHeight="1">
      <c r="A46" s="94">
        <v>7</v>
      </c>
      <c r="B46" s="84" t="s">
        <v>275</v>
      </c>
      <c r="C46" s="85"/>
      <c r="D46" s="86"/>
      <c r="E46" s="87"/>
      <c r="F46" s="88"/>
      <c r="G46" s="89"/>
    </row>
    <row r="47" spans="1:7" s="74" customFormat="1" ht="18" customHeight="1">
      <c r="A47" s="97">
        <f>A46+0.01</f>
        <v>7.01</v>
      </c>
      <c r="B47" s="95" t="s">
        <v>135</v>
      </c>
      <c r="C47" s="96">
        <v>250</v>
      </c>
      <c r="D47" s="97" t="s">
        <v>5</v>
      </c>
      <c r="E47" s="79"/>
      <c r="F47" s="150">
        <f t="shared" ref="F47:F49" si="9">ROUND(C47*E47,2)</f>
        <v>0</v>
      </c>
      <c r="G47" s="76"/>
    </row>
    <row r="48" spans="1:7" s="74" customFormat="1" ht="18" customHeight="1">
      <c r="A48" s="97">
        <f>A47+0.01</f>
        <v>7.02</v>
      </c>
      <c r="B48" s="95" t="s">
        <v>136</v>
      </c>
      <c r="C48" s="96">
        <v>250</v>
      </c>
      <c r="D48" s="97" t="s">
        <v>5</v>
      </c>
      <c r="E48" s="79"/>
      <c r="F48" s="150">
        <f t="shared" si="9"/>
        <v>0</v>
      </c>
      <c r="G48" s="76"/>
    </row>
    <row r="49" spans="1:7" s="74" customFormat="1" ht="18" customHeight="1">
      <c r="A49" s="97">
        <f>A48+0.01</f>
        <v>7.03</v>
      </c>
      <c r="B49" s="95" t="s">
        <v>137</v>
      </c>
      <c r="C49" s="96">
        <v>500</v>
      </c>
      <c r="D49" s="97" t="s">
        <v>5</v>
      </c>
      <c r="E49" s="79"/>
      <c r="F49" s="150">
        <f t="shared" si="9"/>
        <v>0</v>
      </c>
      <c r="G49" s="76"/>
    </row>
    <row r="50" spans="1:7" s="74" customFormat="1" ht="18" customHeight="1">
      <c r="A50" s="97"/>
      <c r="B50" s="95"/>
      <c r="C50" s="96"/>
      <c r="D50" s="97"/>
      <c r="E50" s="79"/>
      <c r="F50" s="150"/>
      <c r="G50" s="76">
        <f>SUM(F47:F50)</f>
        <v>0</v>
      </c>
    </row>
    <row r="51" spans="1:7" s="74" customFormat="1" ht="15" customHeight="1">
      <c r="A51" s="94">
        <v>8</v>
      </c>
      <c r="B51" s="84" t="s">
        <v>138</v>
      </c>
      <c r="C51" s="85"/>
      <c r="D51" s="86"/>
      <c r="E51" s="87"/>
      <c r="F51" s="88"/>
      <c r="G51" s="89"/>
    </row>
    <row r="52" spans="1:7" s="74" customFormat="1" ht="18" customHeight="1">
      <c r="A52" s="97">
        <f>A51+0.01</f>
        <v>8.01</v>
      </c>
      <c r="B52" s="95" t="s">
        <v>140</v>
      </c>
      <c r="C52" s="96">
        <v>250</v>
      </c>
      <c r="D52" s="97" t="s">
        <v>5</v>
      </c>
      <c r="E52" s="79"/>
      <c r="F52" s="150">
        <f t="shared" ref="F52:F53" si="10">ROUND(C52*E52,2)</f>
        <v>0</v>
      </c>
      <c r="G52" s="76"/>
    </row>
    <row r="53" spans="1:7" s="74" customFormat="1" ht="35.25" customHeight="1">
      <c r="A53" s="75">
        <f>A52+0.01</f>
        <v>8.02</v>
      </c>
      <c r="B53" s="80" t="s">
        <v>253</v>
      </c>
      <c r="C53" s="91">
        <v>1</v>
      </c>
      <c r="D53" s="92" t="s">
        <v>8</v>
      </c>
      <c r="E53" s="79"/>
      <c r="F53" s="150">
        <f t="shared" si="10"/>
        <v>0</v>
      </c>
      <c r="G53" s="89"/>
    </row>
    <row r="54" spans="1:7" s="74" customFormat="1" ht="18" customHeight="1">
      <c r="A54" s="97"/>
      <c r="B54" s="95"/>
      <c r="C54" s="96"/>
      <c r="D54" s="97"/>
      <c r="E54" s="79"/>
      <c r="F54" s="150"/>
      <c r="G54" s="76">
        <f>SUM(F51:F54)</f>
        <v>0</v>
      </c>
    </row>
    <row r="55" spans="1:7" s="74" customFormat="1" ht="15" customHeight="1">
      <c r="A55" s="94">
        <v>9</v>
      </c>
      <c r="B55" s="84" t="s">
        <v>385</v>
      </c>
      <c r="C55" s="85"/>
      <c r="D55" s="86"/>
      <c r="E55" s="87"/>
      <c r="F55" s="88"/>
      <c r="G55" s="101"/>
    </row>
    <row r="56" spans="1:7" s="74" customFormat="1" ht="18" customHeight="1">
      <c r="A56" s="97">
        <f>A55+0.01</f>
        <v>9.01</v>
      </c>
      <c r="B56" s="95" t="s">
        <v>281</v>
      </c>
      <c r="C56" s="96">
        <v>6.3</v>
      </c>
      <c r="D56" s="97" t="s">
        <v>6</v>
      </c>
      <c r="E56" s="79"/>
      <c r="F56" s="150">
        <f t="shared" ref="F56:F64" si="11">ROUND(C56*E56,2)</f>
        <v>0</v>
      </c>
      <c r="G56" s="76"/>
    </row>
    <row r="57" spans="1:7" s="74" customFormat="1" ht="18" customHeight="1">
      <c r="A57" s="97">
        <f t="shared" ref="A57:A64" si="12">A56+0.01</f>
        <v>9.02</v>
      </c>
      <c r="B57" s="95" t="s">
        <v>295</v>
      </c>
      <c r="C57" s="96">
        <v>2</v>
      </c>
      <c r="D57" s="97" t="s">
        <v>8</v>
      </c>
      <c r="E57" s="79"/>
      <c r="F57" s="150">
        <f t="shared" si="11"/>
        <v>0</v>
      </c>
      <c r="G57" s="76"/>
    </row>
    <row r="58" spans="1:7" s="74" customFormat="1" ht="18" customHeight="1">
      <c r="A58" s="97">
        <f t="shared" si="12"/>
        <v>9.0299999999999994</v>
      </c>
      <c r="B58" s="95" t="s">
        <v>223</v>
      </c>
      <c r="C58" s="96">
        <v>2</v>
      </c>
      <c r="D58" s="97" t="s">
        <v>8</v>
      </c>
      <c r="E58" s="79"/>
      <c r="F58" s="150">
        <f t="shared" si="11"/>
        <v>0</v>
      </c>
      <c r="G58" s="76"/>
    </row>
    <row r="59" spans="1:7" s="74" customFormat="1" ht="18" customHeight="1">
      <c r="A59" s="97">
        <f t="shared" si="12"/>
        <v>9.0399999999999991</v>
      </c>
      <c r="B59" s="95" t="s">
        <v>158</v>
      </c>
      <c r="C59" s="96">
        <v>1566</v>
      </c>
      <c r="D59" s="97" t="s">
        <v>9</v>
      </c>
      <c r="E59" s="79"/>
      <c r="F59" s="150">
        <f t="shared" si="11"/>
        <v>0</v>
      </c>
      <c r="G59" s="76"/>
    </row>
    <row r="60" spans="1:7" s="74" customFormat="1" ht="18" customHeight="1">
      <c r="A60" s="97">
        <f t="shared" si="12"/>
        <v>9.0500000000000007</v>
      </c>
      <c r="B60" s="95" t="s">
        <v>276</v>
      </c>
      <c r="C60" s="96">
        <v>313.2</v>
      </c>
      <c r="D60" s="97" t="s">
        <v>5</v>
      </c>
      <c r="E60" s="79"/>
      <c r="F60" s="150">
        <f t="shared" si="11"/>
        <v>0</v>
      </c>
      <c r="G60" s="76"/>
    </row>
    <row r="61" spans="1:7" s="74" customFormat="1" ht="26.25" customHeight="1">
      <c r="A61" s="78">
        <f t="shared" si="12"/>
        <v>9.06</v>
      </c>
      <c r="B61" s="81" t="s">
        <v>94</v>
      </c>
      <c r="C61" s="102">
        <v>4</v>
      </c>
      <c r="D61" s="75" t="s">
        <v>8</v>
      </c>
      <c r="E61" s="79"/>
      <c r="F61" s="150">
        <f t="shared" si="11"/>
        <v>0</v>
      </c>
      <c r="G61" s="101"/>
    </row>
    <row r="62" spans="1:7" s="74" customFormat="1" ht="27" customHeight="1">
      <c r="A62" s="78">
        <f t="shared" si="12"/>
        <v>9.07</v>
      </c>
      <c r="B62" s="81" t="s">
        <v>90</v>
      </c>
      <c r="C62" s="93">
        <v>1</v>
      </c>
      <c r="D62" s="75" t="s">
        <v>8</v>
      </c>
      <c r="E62" s="79"/>
      <c r="F62" s="150">
        <f t="shared" si="11"/>
        <v>0</v>
      </c>
      <c r="G62" s="76"/>
    </row>
    <row r="63" spans="1:7" s="74" customFormat="1" ht="24" customHeight="1">
      <c r="A63" s="78">
        <f t="shared" si="12"/>
        <v>9.08</v>
      </c>
      <c r="B63" s="81" t="s">
        <v>91</v>
      </c>
      <c r="C63" s="102">
        <v>4</v>
      </c>
      <c r="D63" s="75" t="s">
        <v>8</v>
      </c>
      <c r="E63" s="79"/>
      <c r="F63" s="150">
        <f t="shared" si="11"/>
        <v>0</v>
      </c>
      <c r="G63" s="101"/>
    </row>
    <row r="64" spans="1:7" s="74" customFormat="1" ht="18" customHeight="1">
      <c r="A64" s="97">
        <f t="shared" si="12"/>
        <v>9.09</v>
      </c>
      <c r="B64" s="95" t="s">
        <v>96</v>
      </c>
      <c r="C64" s="96">
        <v>3654</v>
      </c>
      <c r="D64" s="97" t="s">
        <v>5</v>
      </c>
      <c r="E64" s="79"/>
      <c r="F64" s="150">
        <f t="shared" si="11"/>
        <v>0</v>
      </c>
      <c r="G64" s="76"/>
    </row>
    <row r="65" spans="1:7" s="74" customFormat="1" ht="18" customHeight="1">
      <c r="A65" s="97"/>
      <c r="B65" s="95"/>
      <c r="C65" s="96"/>
      <c r="D65" s="97"/>
      <c r="E65" s="79"/>
      <c r="F65" s="150"/>
      <c r="G65" s="76">
        <f>SUM(F56:F65)</f>
        <v>0</v>
      </c>
    </row>
    <row r="66" spans="1:7" s="5" customFormat="1" ht="16.2" customHeight="1">
      <c r="A66" s="36" t="s">
        <v>257</v>
      </c>
      <c r="B66" s="66" t="s">
        <v>159</v>
      </c>
      <c r="C66" s="64"/>
      <c r="D66" s="65"/>
      <c r="E66" s="57"/>
      <c r="F66" s="57"/>
      <c r="G66" s="58"/>
    </row>
    <row r="67" spans="1:7" s="74" customFormat="1" ht="15" customHeight="1">
      <c r="A67" s="83">
        <v>10</v>
      </c>
      <c r="B67" s="84" t="s">
        <v>0</v>
      </c>
      <c r="C67" s="85"/>
      <c r="D67" s="86"/>
      <c r="E67" s="87"/>
      <c r="F67" s="88"/>
      <c r="G67" s="89"/>
    </row>
    <row r="68" spans="1:7" s="74" customFormat="1" ht="16.8" customHeight="1">
      <c r="A68" s="97">
        <f>A67+0.01</f>
        <v>10.01</v>
      </c>
      <c r="B68" s="95" t="s">
        <v>37</v>
      </c>
      <c r="C68" s="96">
        <v>1903.77</v>
      </c>
      <c r="D68" s="97" t="s">
        <v>5</v>
      </c>
      <c r="E68" s="79"/>
      <c r="F68" s="150">
        <f t="shared" ref="F68:F131" si="13">ROUND(C68*E68,2)</f>
        <v>0</v>
      </c>
      <c r="G68" s="76"/>
    </row>
    <row r="69" spans="1:7" s="74" customFormat="1" ht="16.8" customHeight="1">
      <c r="A69" s="97">
        <f>A68+0.01</f>
        <v>10.02</v>
      </c>
      <c r="B69" s="95" t="s">
        <v>277</v>
      </c>
      <c r="C69" s="96">
        <v>1</v>
      </c>
      <c r="D69" s="97" t="s">
        <v>8</v>
      </c>
      <c r="E69" s="79"/>
      <c r="F69" s="150">
        <f t="shared" si="13"/>
        <v>0</v>
      </c>
      <c r="G69" s="76"/>
    </row>
    <row r="70" spans="1:7" s="74" customFormat="1" ht="18" customHeight="1">
      <c r="A70" s="97"/>
      <c r="B70" s="95"/>
      <c r="C70" s="96"/>
      <c r="D70" s="97"/>
      <c r="E70" s="79"/>
      <c r="F70" s="150"/>
      <c r="G70" s="76">
        <f>SUM(F68:F70)</f>
        <v>0</v>
      </c>
    </row>
    <row r="71" spans="1:7" s="74" customFormat="1" ht="15" customHeight="1">
      <c r="A71" s="94">
        <v>11</v>
      </c>
      <c r="B71" s="104" t="s">
        <v>1</v>
      </c>
      <c r="C71" s="85"/>
      <c r="D71" s="105"/>
      <c r="E71" s="87"/>
      <c r="F71" s="150"/>
      <c r="G71" s="89"/>
    </row>
    <row r="72" spans="1:7" s="74" customFormat="1" ht="16.8" customHeight="1">
      <c r="A72" s="97">
        <f>A71+0.01</f>
        <v>11.01</v>
      </c>
      <c r="B72" s="95" t="s">
        <v>84</v>
      </c>
      <c r="C72" s="96">
        <v>1903.77</v>
      </c>
      <c r="D72" s="97" t="s">
        <v>5</v>
      </c>
      <c r="E72" s="79"/>
      <c r="F72" s="150">
        <f t="shared" si="13"/>
        <v>0</v>
      </c>
      <c r="G72" s="76"/>
    </row>
    <row r="73" spans="1:7" s="74" customFormat="1" ht="16.8" customHeight="1">
      <c r="A73" s="97">
        <f>A72+0.01</f>
        <v>11.02</v>
      </c>
      <c r="B73" s="95" t="s">
        <v>206</v>
      </c>
      <c r="C73" s="96">
        <v>58.1</v>
      </c>
      <c r="D73" s="97" t="s">
        <v>10</v>
      </c>
      <c r="E73" s="79"/>
      <c r="F73" s="150">
        <f t="shared" si="13"/>
        <v>0</v>
      </c>
      <c r="G73" s="76"/>
    </row>
    <row r="74" spans="1:7" s="74" customFormat="1" ht="16.8" customHeight="1">
      <c r="A74" s="97">
        <f t="shared" ref="A74:A77" si="14">A73+0.01</f>
        <v>11.03</v>
      </c>
      <c r="B74" s="95" t="s">
        <v>161</v>
      </c>
      <c r="C74" s="96">
        <v>48</v>
      </c>
      <c r="D74" s="97" t="s">
        <v>12</v>
      </c>
      <c r="E74" s="79"/>
      <c r="F74" s="150">
        <f t="shared" si="13"/>
        <v>0</v>
      </c>
      <c r="G74" s="76"/>
    </row>
    <row r="75" spans="1:7" s="74" customFormat="1" ht="16.8" customHeight="1">
      <c r="A75" s="97">
        <f t="shared" si="14"/>
        <v>11.04</v>
      </c>
      <c r="B75" s="95" t="s">
        <v>160</v>
      </c>
      <c r="C75" s="96">
        <v>540.67999999999995</v>
      </c>
      <c r="D75" s="97" t="s">
        <v>12</v>
      </c>
      <c r="E75" s="79"/>
      <c r="F75" s="150">
        <f t="shared" si="13"/>
        <v>0</v>
      </c>
      <c r="G75" s="76"/>
    </row>
    <row r="76" spans="1:7" s="74" customFormat="1" ht="16.8" customHeight="1">
      <c r="A76" s="97">
        <f t="shared" si="14"/>
        <v>11.05</v>
      </c>
      <c r="B76" s="95" t="s">
        <v>85</v>
      </c>
      <c r="C76" s="96">
        <v>1903.77</v>
      </c>
      <c r="D76" s="97" t="s">
        <v>5</v>
      </c>
      <c r="E76" s="79"/>
      <c r="F76" s="150">
        <f t="shared" si="13"/>
        <v>0</v>
      </c>
      <c r="G76" s="76"/>
    </row>
    <row r="77" spans="1:7" s="74" customFormat="1" ht="16.8" customHeight="1">
      <c r="A77" s="97">
        <f t="shared" si="14"/>
        <v>11.06</v>
      </c>
      <c r="B77" s="95" t="s">
        <v>40</v>
      </c>
      <c r="C77" s="96">
        <v>75.53</v>
      </c>
      <c r="D77" s="97" t="s">
        <v>11</v>
      </c>
      <c r="E77" s="79"/>
      <c r="F77" s="150">
        <f t="shared" si="13"/>
        <v>0</v>
      </c>
      <c r="G77" s="76"/>
    </row>
    <row r="78" spans="1:7" s="74" customFormat="1" ht="18" customHeight="1">
      <c r="A78" s="97"/>
      <c r="B78" s="95"/>
      <c r="C78" s="96"/>
      <c r="D78" s="97"/>
      <c r="E78" s="79"/>
      <c r="F78" s="150"/>
      <c r="G78" s="76">
        <f>SUM(F69:F78)</f>
        <v>0</v>
      </c>
    </row>
    <row r="79" spans="1:7" s="74" customFormat="1" ht="15" customHeight="1">
      <c r="A79" s="94">
        <v>12</v>
      </c>
      <c r="B79" s="104" t="s">
        <v>157</v>
      </c>
      <c r="C79" s="85"/>
      <c r="D79" s="105"/>
      <c r="E79" s="87"/>
      <c r="F79" s="150"/>
      <c r="G79" s="89"/>
    </row>
    <row r="80" spans="1:7" s="74" customFormat="1" ht="16.8" customHeight="1">
      <c r="A80" s="97">
        <f>A79+0.01</f>
        <v>12.01</v>
      </c>
      <c r="B80" s="95" t="s">
        <v>273</v>
      </c>
      <c r="C80" s="96">
        <v>77.239999999999995</v>
      </c>
      <c r="D80" s="97" t="s">
        <v>12</v>
      </c>
      <c r="E80" s="79"/>
      <c r="F80" s="150">
        <f t="shared" si="13"/>
        <v>0</v>
      </c>
      <c r="G80" s="76"/>
    </row>
    <row r="81" spans="1:7" s="74" customFormat="1" ht="16.8" customHeight="1">
      <c r="A81" s="97">
        <f>A80+0.01</f>
        <v>12.02</v>
      </c>
      <c r="B81" s="95" t="s">
        <v>72</v>
      </c>
      <c r="C81" s="96">
        <v>1544.8</v>
      </c>
      <c r="D81" s="97" t="s">
        <v>5</v>
      </c>
      <c r="E81" s="79"/>
      <c r="F81" s="150">
        <f t="shared" si="13"/>
        <v>0</v>
      </c>
      <c r="G81" s="76"/>
    </row>
    <row r="82" spans="1:7" s="74" customFormat="1" ht="16.8" customHeight="1">
      <c r="A82" s="97">
        <f>A81+0.01</f>
        <v>12.03</v>
      </c>
      <c r="B82" s="95" t="s">
        <v>95</v>
      </c>
      <c r="C82" s="96">
        <v>1544.8</v>
      </c>
      <c r="D82" s="97" t="s">
        <v>5</v>
      </c>
      <c r="E82" s="79"/>
      <c r="F82" s="150">
        <f t="shared" si="13"/>
        <v>0</v>
      </c>
      <c r="G82" s="76"/>
    </row>
    <row r="83" spans="1:7" s="74" customFormat="1" ht="18" customHeight="1">
      <c r="A83" s="97"/>
      <c r="B83" s="95"/>
      <c r="C83" s="96"/>
      <c r="D83" s="97"/>
      <c r="E83" s="79"/>
      <c r="F83" s="150"/>
      <c r="G83" s="76">
        <f>SUM(F80:F83)</f>
        <v>0</v>
      </c>
    </row>
    <row r="84" spans="1:7" s="74" customFormat="1" ht="15" customHeight="1">
      <c r="A84" s="99">
        <v>13</v>
      </c>
      <c r="B84" s="84" t="s">
        <v>87</v>
      </c>
      <c r="C84" s="106"/>
      <c r="D84" s="86"/>
      <c r="E84" s="87"/>
      <c r="F84" s="150"/>
      <c r="G84" s="89"/>
    </row>
    <row r="85" spans="1:7" s="74" customFormat="1" ht="16.8" customHeight="1">
      <c r="A85" s="97">
        <f>A84+0.01</f>
        <v>13.01</v>
      </c>
      <c r="B85" s="95" t="s">
        <v>187</v>
      </c>
      <c r="C85" s="96">
        <v>125.35</v>
      </c>
      <c r="D85" s="97" t="s">
        <v>9</v>
      </c>
      <c r="E85" s="79"/>
      <c r="F85" s="150">
        <f t="shared" si="13"/>
        <v>0</v>
      </c>
      <c r="G85" s="76"/>
    </row>
    <row r="86" spans="1:7" s="74" customFormat="1" ht="16.8" customHeight="1">
      <c r="A86" s="97">
        <f t="shared" ref="A86:A88" si="15">A85+0.01</f>
        <v>13.02</v>
      </c>
      <c r="B86" s="95" t="s">
        <v>188</v>
      </c>
      <c r="C86" s="96">
        <v>179.44</v>
      </c>
      <c r="D86" s="97" t="s">
        <v>9</v>
      </c>
      <c r="E86" s="79"/>
      <c r="F86" s="150">
        <f t="shared" si="13"/>
        <v>0</v>
      </c>
      <c r="G86" s="76"/>
    </row>
    <row r="87" spans="1:7" s="74" customFormat="1" ht="16.8" customHeight="1">
      <c r="A87" s="97">
        <f t="shared" si="15"/>
        <v>13.03</v>
      </c>
      <c r="B87" s="95" t="s">
        <v>89</v>
      </c>
      <c r="C87" s="96">
        <v>65.91</v>
      </c>
      <c r="D87" s="97" t="s">
        <v>5</v>
      </c>
      <c r="E87" s="79"/>
      <c r="F87" s="150">
        <f t="shared" si="13"/>
        <v>0</v>
      </c>
      <c r="G87" s="76"/>
    </row>
    <row r="88" spans="1:7" s="74" customFormat="1" ht="16.8" customHeight="1">
      <c r="A88" s="97">
        <f t="shared" si="15"/>
        <v>13.04</v>
      </c>
      <c r="B88" s="95" t="s">
        <v>189</v>
      </c>
      <c r="C88" s="96">
        <v>2</v>
      </c>
      <c r="D88" s="97" t="s">
        <v>8</v>
      </c>
      <c r="E88" s="79"/>
      <c r="F88" s="150">
        <f t="shared" si="13"/>
        <v>0</v>
      </c>
      <c r="G88" s="76"/>
    </row>
    <row r="89" spans="1:7" s="74" customFormat="1" ht="18" customHeight="1">
      <c r="A89" s="97"/>
      <c r="B89" s="95"/>
      <c r="C89" s="96"/>
      <c r="D89" s="97"/>
      <c r="E89" s="79"/>
      <c r="F89" s="150"/>
      <c r="G89" s="76">
        <f>SUM(F85:F89)</f>
        <v>0</v>
      </c>
    </row>
    <row r="90" spans="1:7" s="74" customFormat="1" ht="15" customHeight="1">
      <c r="A90" s="99">
        <v>14</v>
      </c>
      <c r="B90" s="107" t="s">
        <v>3</v>
      </c>
      <c r="C90" s="106"/>
      <c r="D90" s="108"/>
      <c r="E90" s="87"/>
      <c r="F90" s="150"/>
      <c r="G90" s="89"/>
    </row>
    <row r="91" spans="1:7" s="74" customFormat="1" ht="16.8" customHeight="1">
      <c r="A91" s="97">
        <f>A90+0.01</f>
        <v>14.01</v>
      </c>
      <c r="B91" s="95" t="s">
        <v>283</v>
      </c>
      <c r="C91" s="96">
        <v>160</v>
      </c>
      <c r="D91" s="97" t="s">
        <v>5</v>
      </c>
      <c r="E91" s="79"/>
      <c r="F91" s="150">
        <f t="shared" si="13"/>
        <v>0</v>
      </c>
      <c r="G91" s="76"/>
    </row>
    <row r="92" spans="1:7" s="74" customFormat="1" ht="18" customHeight="1">
      <c r="A92" s="97"/>
      <c r="B92" s="95"/>
      <c r="C92" s="96"/>
      <c r="D92" s="97"/>
      <c r="E92" s="79"/>
      <c r="F92" s="150"/>
      <c r="G92" s="76">
        <f>SUM(F91:F92)</f>
        <v>0</v>
      </c>
    </row>
    <row r="93" spans="1:7" s="74" customFormat="1" ht="15" customHeight="1">
      <c r="A93" s="99">
        <v>15</v>
      </c>
      <c r="B93" s="107" t="s">
        <v>42</v>
      </c>
      <c r="C93" s="106"/>
      <c r="D93" s="108"/>
      <c r="E93" s="87"/>
      <c r="F93" s="150"/>
      <c r="G93" s="89"/>
    </row>
    <row r="94" spans="1:7" s="74" customFormat="1" ht="16.8" customHeight="1">
      <c r="A94" s="97">
        <f>A93+0.01</f>
        <v>15.01</v>
      </c>
      <c r="B94" s="95" t="s">
        <v>143</v>
      </c>
      <c r="C94" s="96">
        <v>7</v>
      </c>
      <c r="D94" s="97" t="s">
        <v>8</v>
      </c>
      <c r="E94" s="79"/>
      <c r="F94" s="150">
        <f t="shared" si="13"/>
        <v>0</v>
      </c>
      <c r="G94" s="76"/>
    </row>
    <row r="95" spans="1:7" s="74" customFormat="1" ht="16.8" customHeight="1">
      <c r="A95" s="97">
        <f t="shared" ref="A95:A96" si="16">A94+0.01</f>
        <v>15.02</v>
      </c>
      <c r="B95" s="95" t="s">
        <v>162</v>
      </c>
      <c r="C95" s="96">
        <v>150</v>
      </c>
      <c r="D95" s="97" t="s">
        <v>8</v>
      </c>
      <c r="E95" s="79"/>
      <c r="F95" s="150">
        <f t="shared" si="13"/>
        <v>0</v>
      </c>
      <c r="G95" s="76"/>
    </row>
    <row r="96" spans="1:7" s="74" customFormat="1" ht="16.8" customHeight="1">
      <c r="A96" s="97">
        <f t="shared" si="16"/>
        <v>15.03</v>
      </c>
      <c r="B96" s="95" t="s">
        <v>144</v>
      </c>
      <c r="C96" s="96">
        <v>206</v>
      </c>
      <c r="D96" s="97" t="s">
        <v>5</v>
      </c>
      <c r="E96" s="79"/>
      <c r="F96" s="150">
        <f t="shared" si="13"/>
        <v>0</v>
      </c>
      <c r="G96" s="76"/>
    </row>
    <row r="97" spans="1:7" s="74" customFormat="1" ht="18" customHeight="1">
      <c r="A97" s="97"/>
      <c r="B97" s="95"/>
      <c r="C97" s="96"/>
      <c r="D97" s="97"/>
      <c r="E97" s="79"/>
      <c r="F97" s="150"/>
      <c r="G97" s="76">
        <f>SUM(F94:F97)</f>
        <v>0</v>
      </c>
    </row>
    <row r="98" spans="1:7" s="74" customFormat="1" ht="15" customHeight="1">
      <c r="A98" s="94">
        <v>16</v>
      </c>
      <c r="B98" s="84" t="s">
        <v>138</v>
      </c>
      <c r="C98" s="85"/>
      <c r="D98" s="86"/>
      <c r="E98" s="87"/>
      <c r="F98" s="150"/>
      <c r="G98" s="89"/>
    </row>
    <row r="99" spans="1:7" s="74" customFormat="1" ht="16.8" customHeight="1">
      <c r="A99" s="97">
        <f>A98+0.01</f>
        <v>16.010000000000002</v>
      </c>
      <c r="B99" s="95" t="s">
        <v>296</v>
      </c>
      <c r="C99" s="96">
        <v>65.099999999999994</v>
      </c>
      <c r="D99" s="97" t="s">
        <v>5</v>
      </c>
      <c r="E99" s="79"/>
      <c r="F99" s="150">
        <f t="shared" si="13"/>
        <v>0</v>
      </c>
      <c r="G99" s="76"/>
    </row>
    <row r="100" spans="1:7" s="74" customFormat="1" ht="28.8" customHeight="1">
      <c r="A100" s="78">
        <f>A99+0.01</f>
        <v>16.02</v>
      </c>
      <c r="B100" s="95" t="s">
        <v>254</v>
      </c>
      <c r="C100" s="96">
        <v>1</v>
      </c>
      <c r="D100" s="97" t="s">
        <v>8</v>
      </c>
      <c r="E100" s="79"/>
      <c r="F100" s="150">
        <f t="shared" si="13"/>
        <v>0</v>
      </c>
      <c r="G100" s="89"/>
    </row>
    <row r="101" spans="1:7" s="74" customFormat="1" ht="18" customHeight="1">
      <c r="A101" s="97"/>
      <c r="B101" s="95"/>
      <c r="C101" s="96"/>
      <c r="D101" s="97"/>
      <c r="E101" s="79"/>
      <c r="F101" s="150"/>
      <c r="G101" s="76">
        <f>SUM(F99:F101)</f>
        <v>0</v>
      </c>
    </row>
    <row r="102" spans="1:7" s="74" customFormat="1" ht="15" customHeight="1">
      <c r="A102" s="99">
        <v>17</v>
      </c>
      <c r="B102" s="107" t="s">
        <v>385</v>
      </c>
      <c r="C102" s="106"/>
      <c r="D102" s="108"/>
      <c r="E102" s="87"/>
      <c r="F102" s="150"/>
      <c r="G102" s="89"/>
    </row>
    <row r="103" spans="1:7" s="74" customFormat="1" ht="16.8" customHeight="1">
      <c r="A103" s="97">
        <f>A102+0.01</f>
        <v>17.010000000000002</v>
      </c>
      <c r="B103" s="95" t="s">
        <v>297</v>
      </c>
      <c r="C103" s="96">
        <v>3.15</v>
      </c>
      <c r="D103" s="97" t="s">
        <v>6</v>
      </c>
      <c r="E103" s="79"/>
      <c r="F103" s="150">
        <f t="shared" si="13"/>
        <v>0</v>
      </c>
      <c r="G103" s="76"/>
    </row>
    <row r="104" spans="1:7" s="74" customFormat="1" ht="16.8" customHeight="1">
      <c r="A104" s="97">
        <f t="shared" ref="A104:A109" si="17">A103+0.01</f>
        <v>17.02</v>
      </c>
      <c r="B104" s="95" t="s">
        <v>298</v>
      </c>
      <c r="C104" s="96">
        <v>98.95</v>
      </c>
      <c r="D104" s="97" t="s">
        <v>5</v>
      </c>
      <c r="E104" s="79"/>
      <c r="F104" s="150">
        <f t="shared" si="13"/>
        <v>0</v>
      </c>
      <c r="G104" s="76"/>
    </row>
    <row r="105" spans="1:7" s="74" customFormat="1" ht="25.5" customHeight="1">
      <c r="A105" s="78">
        <f t="shared" si="17"/>
        <v>17.03</v>
      </c>
      <c r="B105" s="81" t="s">
        <v>97</v>
      </c>
      <c r="C105" s="111">
        <v>2</v>
      </c>
      <c r="D105" s="75" t="s">
        <v>8</v>
      </c>
      <c r="E105" s="79"/>
      <c r="F105" s="150">
        <f t="shared" si="13"/>
        <v>0</v>
      </c>
      <c r="G105" s="101"/>
    </row>
    <row r="106" spans="1:7" s="74" customFormat="1" ht="16.8" customHeight="1">
      <c r="A106" s="97">
        <f t="shared" si="17"/>
        <v>17.04</v>
      </c>
      <c r="B106" s="95" t="s">
        <v>299</v>
      </c>
      <c r="C106" s="96">
        <v>6</v>
      </c>
      <c r="D106" s="97" t="s">
        <v>8</v>
      </c>
      <c r="E106" s="79"/>
      <c r="F106" s="150">
        <f t="shared" si="13"/>
        <v>0</v>
      </c>
      <c r="G106" s="76"/>
    </row>
    <row r="107" spans="1:7" s="74" customFormat="1" ht="16.8" customHeight="1">
      <c r="A107" s="97">
        <f t="shared" si="17"/>
        <v>17.05</v>
      </c>
      <c r="B107" s="95" t="s">
        <v>44</v>
      </c>
      <c r="C107" s="96">
        <v>14</v>
      </c>
      <c r="D107" s="97" t="s">
        <v>8</v>
      </c>
      <c r="E107" s="79"/>
      <c r="F107" s="150">
        <f t="shared" si="13"/>
        <v>0</v>
      </c>
      <c r="G107" s="76"/>
    </row>
    <row r="108" spans="1:7" s="74" customFormat="1" ht="16.8" customHeight="1">
      <c r="A108" s="97">
        <f t="shared" si="17"/>
        <v>17.059999999999999</v>
      </c>
      <c r="B108" s="95" t="s">
        <v>318</v>
      </c>
      <c r="C108" s="96">
        <v>7</v>
      </c>
      <c r="D108" s="97" t="s">
        <v>8</v>
      </c>
      <c r="E108" s="79"/>
      <c r="F108" s="150">
        <f t="shared" si="13"/>
        <v>0</v>
      </c>
      <c r="G108" s="76"/>
    </row>
    <row r="109" spans="1:7" s="74" customFormat="1" ht="16.8" customHeight="1">
      <c r="A109" s="97">
        <f t="shared" si="17"/>
        <v>17.07</v>
      </c>
      <c r="B109" s="95" t="s">
        <v>96</v>
      </c>
      <c r="C109" s="96">
        <v>2090.2399999999998</v>
      </c>
      <c r="D109" s="97" t="s">
        <v>5</v>
      </c>
      <c r="E109" s="79"/>
      <c r="F109" s="150">
        <f t="shared" si="13"/>
        <v>0</v>
      </c>
      <c r="G109" s="76"/>
    </row>
    <row r="110" spans="1:7" s="74" customFormat="1" ht="18" customHeight="1">
      <c r="A110" s="97"/>
      <c r="B110" s="95"/>
      <c r="C110" s="96"/>
      <c r="D110" s="97"/>
      <c r="E110" s="79"/>
      <c r="F110" s="150"/>
      <c r="G110" s="76">
        <f>SUM(F103:F110)</f>
        <v>0</v>
      </c>
    </row>
    <row r="111" spans="1:7" s="74" customFormat="1" ht="15" customHeight="1">
      <c r="A111" s="112">
        <v>18</v>
      </c>
      <c r="B111" s="84" t="s">
        <v>388</v>
      </c>
      <c r="C111" s="113"/>
      <c r="D111" s="114"/>
      <c r="E111" s="109"/>
      <c r="F111" s="150"/>
      <c r="G111" s="76"/>
    </row>
    <row r="112" spans="1:7" s="74" customFormat="1" ht="16.8" customHeight="1">
      <c r="A112" s="97">
        <f>A111+0.01</f>
        <v>18.010000000000002</v>
      </c>
      <c r="B112" s="95" t="s">
        <v>46</v>
      </c>
      <c r="C112" s="96">
        <v>17.68</v>
      </c>
      <c r="D112" s="97" t="s">
        <v>5</v>
      </c>
      <c r="E112" s="79"/>
      <c r="F112" s="150">
        <f t="shared" si="13"/>
        <v>0</v>
      </c>
      <c r="G112" s="76"/>
    </row>
    <row r="113" spans="1:7" s="74" customFormat="1" ht="16.8" customHeight="1">
      <c r="A113" s="97">
        <f t="shared" ref="A113:A133" si="18">A112+0.01</f>
        <v>18.02</v>
      </c>
      <c r="B113" s="95" t="s">
        <v>47</v>
      </c>
      <c r="C113" s="96">
        <v>32.590000000000003</v>
      </c>
      <c r="D113" s="97" t="s">
        <v>5</v>
      </c>
      <c r="E113" s="79"/>
      <c r="F113" s="150">
        <f t="shared" si="13"/>
        <v>0</v>
      </c>
      <c r="G113" s="76"/>
    </row>
    <row r="114" spans="1:7" s="74" customFormat="1" ht="16.8" customHeight="1">
      <c r="A114" s="97">
        <f t="shared" si="18"/>
        <v>18.03</v>
      </c>
      <c r="B114" s="95" t="s">
        <v>287</v>
      </c>
      <c r="C114" s="96">
        <v>6.84</v>
      </c>
      <c r="D114" s="97" t="s">
        <v>10</v>
      </c>
      <c r="E114" s="79"/>
      <c r="F114" s="150">
        <f t="shared" si="13"/>
        <v>0</v>
      </c>
      <c r="G114" s="76"/>
    </row>
    <row r="115" spans="1:7" s="74" customFormat="1" ht="16.8" customHeight="1">
      <c r="A115" s="97">
        <f t="shared" si="18"/>
        <v>18.04</v>
      </c>
      <c r="B115" s="95" t="s">
        <v>154</v>
      </c>
      <c r="C115" s="96">
        <v>2.39</v>
      </c>
      <c r="D115" s="97" t="s">
        <v>12</v>
      </c>
      <c r="E115" s="79"/>
      <c r="F115" s="150">
        <f t="shared" si="13"/>
        <v>0</v>
      </c>
      <c r="G115" s="76"/>
    </row>
    <row r="116" spans="1:7" s="74" customFormat="1" ht="16.8" customHeight="1">
      <c r="A116" s="97">
        <f t="shared" si="18"/>
        <v>18.05</v>
      </c>
      <c r="B116" s="95" t="s">
        <v>17</v>
      </c>
      <c r="C116" s="96">
        <v>5.79</v>
      </c>
      <c r="D116" s="97" t="s">
        <v>11</v>
      </c>
      <c r="E116" s="79"/>
      <c r="F116" s="150">
        <f t="shared" si="13"/>
        <v>0</v>
      </c>
      <c r="G116" s="76"/>
    </row>
    <row r="117" spans="1:7" s="74" customFormat="1" ht="16.8" customHeight="1">
      <c r="A117" s="97">
        <f t="shared" si="18"/>
        <v>18.059999999999999</v>
      </c>
      <c r="B117" s="95" t="s">
        <v>151</v>
      </c>
      <c r="C117" s="96">
        <v>1.5</v>
      </c>
      <c r="D117" s="97" t="s">
        <v>6</v>
      </c>
      <c r="E117" s="79"/>
      <c r="F117" s="150">
        <f t="shared" si="13"/>
        <v>0</v>
      </c>
      <c r="G117" s="76"/>
    </row>
    <row r="118" spans="1:7" s="74" customFormat="1" ht="16.8" customHeight="1">
      <c r="A118" s="97">
        <f t="shared" si="18"/>
        <v>18.07</v>
      </c>
      <c r="B118" s="95" t="s">
        <v>288</v>
      </c>
      <c r="C118" s="96">
        <v>0.59</v>
      </c>
      <c r="D118" s="97" t="s">
        <v>6</v>
      </c>
      <c r="E118" s="79"/>
      <c r="F118" s="150">
        <f t="shared" si="13"/>
        <v>0</v>
      </c>
      <c r="G118" s="76"/>
    </row>
    <row r="119" spans="1:7" s="74" customFormat="1" ht="16.8" customHeight="1">
      <c r="A119" s="97">
        <f t="shared" si="18"/>
        <v>18.079999999999998</v>
      </c>
      <c r="B119" s="95" t="s">
        <v>147</v>
      </c>
      <c r="C119" s="96">
        <v>0.4</v>
      </c>
      <c r="D119" s="97" t="s">
        <v>6</v>
      </c>
      <c r="E119" s="79"/>
      <c r="F119" s="150">
        <f t="shared" si="13"/>
        <v>0</v>
      </c>
      <c r="G119" s="76"/>
    </row>
    <row r="120" spans="1:7" s="74" customFormat="1" ht="16.8" customHeight="1">
      <c r="A120" s="97">
        <f t="shared" si="18"/>
        <v>18.09</v>
      </c>
      <c r="B120" s="95" t="s">
        <v>352</v>
      </c>
      <c r="C120" s="96">
        <v>17.68</v>
      </c>
      <c r="D120" s="97" t="s">
        <v>5</v>
      </c>
      <c r="E120" s="79"/>
      <c r="F120" s="150">
        <f t="shared" si="13"/>
        <v>0</v>
      </c>
      <c r="G120" s="76"/>
    </row>
    <row r="121" spans="1:7" s="74" customFormat="1" ht="16.8" customHeight="1">
      <c r="A121" s="97">
        <f t="shared" si="18"/>
        <v>18.100000000000001</v>
      </c>
      <c r="B121" s="95" t="s">
        <v>384</v>
      </c>
      <c r="C121" s="96">
        <v>48.28</v>
      </c>
      <c r="D121" s="97" t="s">
        <v>5</v>
      </c>
      <c r="E121" s="79"/>
      <c r="F121" s="150">
        <f t="shared" si="13"/>
        <v>0</v>
      </c>
      <c r="G121" s="76"/>
    </row>
    <row r="122" spans="1:7" s="74" customFormat="1" ht="16.8" customHeight="1">
      <c r="A122" s="97">
        <f t="shared" si="18"/>
        <v>18.11</v>
      </c>
      <c r="B122" s="95" t="s">
        <v>152</v>
      </c>
      <c r="C122" s="96">
        <v>80.599999999999994</v>
      </c>
      <c r="D122" s="97" t="s">
        <v>5</v>
      </c>
      <c r="E122" s="79"/>
      <c r="F122" s="150">
        <f t="shared" si="13"/>
        <v>0</v>
      </c>
      <c r="G122" s="76"/>
    </row>
    <row r="123" spans="1:7" s="74" customFormat="1" ht="16.8" customHeight="1">
      <c r="A123" s="97">
        <f t="shared" si="18"/>
        <v>18.12</v>
      </c>
      <c r="B123" s="95" t="s">
        <v>148</v>
      </c>
      <c r="C123" s="96">
        <v>7.92</v>
      </c>
      <c r="D123" s="97" t="s">
        <v>5</v>
      </c>
      <c r="E123" s="79"/>
      <c r="F123" s="150">
        <f t="shared" si="13"/>
        <v>0</v>
      </c>
      <c r="G123" s="76"/>
    </row>
    <row r="124" spans="1:7" s="74" customFormat="1" ht="16.8" customHeight="1">
      <c r="A124" s="97">
        <f t="shared" si="18"/>
        <v>18.13</v>
      </c>
      <c r="B124" s="95" t="s">
        <v>289</v>
      </c>
      <c r="C124" s="96">
        <v>40.200000000000003</v>
      </c>
      <c r="D124" s="97" t="s">
        <v>9</v>
      </c>
      <c r="E124" s="79"/>
      <c r="F124" s="150">
        <f t="shared" si="13"/>
        <v>0</v>
      </c>
      <c r="G124" s="76"/>
    </row>
    <row r="125" spans="1:7" s="74" customFormat="1" ht="16.8" customHeight="1">
      <c r="A125" s="97">
        <f t="shared" si="18"/>
        <v>18.14</v>
      </c>
      <c r="B125" s="95" t="s">
        <v>290</v>
      </c>
      <c r="C125" s="96">
        <v>50</v>
      </c>
      <c r="D125" s="97" t="s">
        <v>5</v>
      </c>
      <c r="E125" s="79"/>
      <c r="F125" s="150">
        <f t="shared" si="13"/>
        <v>0</v>
      </c>
      <c r="G125" s="76"/>
    </row>
    <row r="126" spans="1:7" s="74" customFormat="1" ht="26.4" customHeight="1">
      <c r="A126" s="97">
        <f t="shared" si="18"/>
        <v>18.149999999999999</v>
      </c>
      <c r="B126" s="95" t="s">
        <v>66</v>
      </c>
      <c r="C126" s="96">
        <v>17.68</v>
      </c>
      <c r="D126" s="97" t="s">
        <v>5</v>
      </c>
      <c r="E126" s="79"/>
      <c r="F126" s="150">
        <f t="shared" si="13"/>
        <v>0</v>
      </c>
      <c r="G126" s="76"/>
    </row>
    <row r="127" spans="1:7" s="74" customFormat="1" ht="16.8" customHeight="1">
      <c r="A127" s="97">
        <f t="shared" si="18"/>
        <v>18.16</v>
      </c>
      <c r="B127" s="95" t="s">
        <v>190</v>
      </c>
      <c r="C127" s="96">
        <v>6.58</v>
      </c>
      <c r="D127" s="97" t="s">
        <v>5</v>
      </c>
      <c r="E127" s="79"/>
      <c r="F127" s="150">
        <f t="shared" si="13"/>
        <v>0</v>
      </c>
      <c r="G127" s="76"/>
    </row>
    <row r="128" spans="1:7" s="74" customFormat="1" ht="16.8" customHeight="1">
      <c r="A128" s="97">
        <f t="shared" si="18"/>
        <v>18.170000000000002</v>
      </c>
      <c r="B128" s="95" t="s">
        <v>291</v>
      </c>
      <c r="C128" s="96">
        <v>2</v>
      </c>
      <c r="D128" s="97" t="s">
        <v>5</v>
      </c>
      <c r="E128" s="79"/>
      <c r="F128" s="150">
        <f t="shared" si="13"/>
        <v>0</v>
      </c>
      <c r="G128" s="76"/>
    </row>
    <row r="129" spans="1:7" s="74" customFormat="1" ht="16.8" customHeight="1">
      <c r="A129" s="97">
        <f t="shared" si="18"/>
        <v>18.18</v>
      </c>
      <c r="B129" s="95" t="s">
        <v>155</v>
      </c>
      <c r="C129" s="96">
        <v>1</v>
      </c>
      <c r="D129" s="97" t="s">
        <v>8</v>
      </c>
      <c r="E129" s="79"/>
      <c r="F129" s="150">
        <f t="shared" si="13"/>
        <v>0</v>
      </c>
      <c r="G129" s="76"/>
    </row>
    <row r="130" spans="1:7" s="74" customFormat="1" ht="16.8" customHeight="1">
      <c r="A130" s="97"/>
      <c r="B130" s="116" t="s">
        <v>204</v>
      </c>
      <c r="C130" s="96"/>
      <c r="D130" s="97"/>
      <c r="E130" s="79"/>
      <c r="F130" s="150"/>
      <c r="G130" s="76"/>
    </row>
    <row r="131" spans="1:7" s="74" customFormat="1" ht="16.8" customHeight="1">
      <c r="A131" s="97">
        <f>A129+0.01</f>
        <v>18.190000000000001</v>
      </c>
      <c r="B131" s="95" t="s">
        <v>153</v>
      </c>
      <c r="C131" s="96">
        <v>1</v>
      </c>
      <c r="D131" s="97" t="s">
        <v>8</v>
      </c>
      <c r="E131" s="79"/>
      <c r="F131" s="150">
        <f t="shared" si="13"/>
        <v>0</v>
      </c>
      <c r="G131" s="76"/>
    </row>
    <row r="132" spans="1:7" s="74" customFormat="1" ht="16.8" customHeight="1">
      <c r="A132" s="97">
        <f t="shared" si="18"/>
        <v>18.2</v>
      </c>
      <c r="B132" s="95" t="s">
        <v>176</v>
      </c>
      <c r="C132" s="96">
        <v>1</v>
      </c>
      <c r="D132" s="97" t="s">
        <v>8</v>
      </c>
      <c r="E132" s="79"/>
      <c r="F132" s="150">
        <f t="shared" ref="F132:F195" si="19">ROUND(C132*E132,2)</f>
        <v>0</v>
      </c>
      <c r="G132" s="76"/>
    </row>
    <row r="133" spans="1:7" s="74" customFormat="1" ht="16.8" customHeight="1">
      <c r="A133" s="97">
        <f t="shared" si="18"/>
        <v>18.21</v>
      </c>
      <c r="B133" s="95" t="s">
        <v>177</v>
      </c>
      <c r="C133" s="96">
        <v>1</v>
      </c>
      <c r="D133" s="97" t="s">
        <v>8</v>
      </c>
      <c r="E133" s="79"/>
      <c r="F133" s="150">
        <f t="shared" si="19"/>
        <v>0</v>
      </c>
      <c r="G133" s="76"/>
    </row>
    <row r="134" spans="1:7" s="74" customFormat="1" ht="18" customHeight="1">
      <c r="A134" s="97"/>
      <c r="B134" s="95"/>
      <c r="C134" s="96"/>
      <c r="D134" s="97"/>
      <c r="E134" s="79"/>
      <c r="F134" s="150"/>
      <c r="G134" s="76">
        <f>SUM(F112:F134)</f>
        <v>0</v>
      </c>
    </row>
    <row r="135" spans="1:7" s="74" customFormat="1" ht="15" customHeight="1">
      <c r="A135" s="112">
        <v>19</v>
      </c>
      <c r="B135" s="84" t="s">
        <v>156</v>
      </c>
      <c r="C135" s="113"/>
      <c r="D135" s="114"/>
      <c r="E135" s="109"/>
      <c r="F135" s="150"/>
      <c r="G135" s="76"/>
    </row>
    <row r="136" spans="1:7" s="74" customFormat="1" ht="16.8" customHeight="1">
      <c r="A136" s="97">
        <f>A135+0.01</f>
        <v>19.010000000000002</v>
      </c>
      <c r="B136" s="95" t="s">
        <v>46</v>
      </c>
      <c r="C136" s="96">
        <v>22.23</v>
      </c>
      <c r="D136" s="97" t="s">
        <v>5</v>
      </c>
      <c r="E136" s="79"/>
      <c r="F136" s="150">
        <f t="shared" si="19"/>
        <v>0</v>
      </c>
      <c r="G136" s="76"/>
    </row>
    <row r="137" spans="1:7" s="74" customFormat="1" ht="16.8" customHeight="1">
      <c r="A137" s="97">
        <f t="shared" ref="A137:A176" si="20">A136+0.01</f>
        <v>19.02</v>
      </c>
      <c r="B137" s="95" t="s">
        <v>292</v>
      </c>
      <c r="C137" s="96">
        <v>6.67</v>
      </c>
      <c r="D137" s="97" t="s">
        <v>10</v>
      </c>
      <c r="E137" s="79"/>
      <c r="F137" s="150">
        <f t="shared" si="19"/>
        <v>0</v>
      </c>
      <c r="G137" s="76"/>
    </row>
    <row r="138" spans="1:7" s="74" customFormat="1" ht="16.8" customHeight="1">
      <c r="A138" s="97">
        <f t="shared" si="20"/>
        <v>19.03</v>
      </c>
      <c r="B138" s="95" t="s">
        <v>192</v>
      </c>
      <c r="C138" s="96">
        <v>7.45</v>
      </c>
      <c r="D138" s="97" t="s">
        <v>10</v>
      </c>
      <c r="E138" s="79"/>
      <c r="F138" s="150">
        <f t="shared" si="19"/>
        <v>0</v>
      </c>
      <c r="G138" s="76"/>
    </row>
    <row r="139" spans="1:7" s="74" customFormat="1" ht="16.8" customHeight="1">
      <c r="A139" s="97">
        <f t="shared" si="20"/>
        <v>19.04</v>
      </c>
      <c r="B139" s="95" t="s">
        <v>18</v>
      </c>
      <c r="C139" s="96">
        <v>3.65</v>
      </c>
      <c r="D139" s="97" t="s">
        <v>11</v>
      </c>
      <c r="E139" s="79"/>
      <c r="F139" s="150">
        <f t="shared" si="19"/>
        <v>0</v>
      </c>
      <c r="G139" s="76"/>
    </row>
    <row r="140" spans="1:7" s="74" customFormat="1" ht="16.8" customHeight="1">
      <c r="A140" s="97">
        <f t="shared" si="20"/>
        <v>19.05</v>
      </c>
      <c r="B140" s="95" t="s">
        <v>16</v>
      </c>
      <c r="C140" s="96">
        <v>13.61</v>
      </c>
      <c r="D140" s="97" t="s">
        <v>11</v>
      </c>
      <c r="E140" s="79"/>
      <c r="F140" s="150">
        <f t="shared" si="19"/>
        <v>0</v>
      </c>
      <c r="G140" s="76"/>
    </row>
    <row r="141" spans="1:7" s="74" customFormat="1" ht="16.8" customHeight="1">
      <c r="A141" s="97">
        <f t="shared" si="20"/>
        <v>19.059999999999999</v>
      </c>
      <c r="B141" s="95" t="s">
        <v>294</v>
      </c>
      <c r="C141" s="96">
        <v>1.83</v>
      </c>
      <c r="D141" s="97" t="s">
        <v>6</v>
      </c>
      <c r="E141" s="79"/>
      <c r="F141" s="150">
        <f t="shared" si="19"/>
        <v>0</v>
      </c>
      <c r="G141" s="76"/>
    </row>
    <row r="142" spans="1:7" s="74" customFormat="1" ht="16.8" customHeight="1">
      <c r="A142" s="97">
        <f t="shared" si="20"/>
        <v>19.07</v>
      </c>
      <c r="B142" s="95" t="s">
        <v>293</v>
      </c>
      <c r="C142" s="96">
        <v>0.61</v>
      </c>
      <c r="D142" s="97" t="s">
        <v>6</v>
      </c>
      <c r="E142" s="79"/>
      <c r="F142" s="150">
        <f t="shared" si="19"/>
        <v>0</v>
      </c>
      <c r="G142" s="76"/>
    </row>
    <row r="143" spans="1:7" s="74" customFormat="1" ht="16.8" customHeight="1">
      <c r="A143" s="97">
        <f t="shared" si="20"/>
        <v>19.079999999999998</v>
      </c>
      <c r="B143" s="95" t="s">
        <v>300</v>
      </c>
      <c r="C143" s="96">
        <v>77.14</v>
      </c>
      <c r="D143" s="97" t="s">
        <v>5</v>
      </c>
      <c r="E143" s="79"/>
      <c r="F143" s="150">
        <f t="shared" si="19"/>
        <v>0</v>
      </c>
      <c r="G143" s="76"/>
    </row>
    <row r="144" spans="1:7" s="74" customFormat="1" ht="16.8" customHeight="1">
      <c r="A144" s="97">
        <f t="shared" si="20"/>
        <v>19.09</v>
      </c>
      <c r="B144" s="95" t="s">
        <v>15</v>
      </c>
      <c r="C144" s="96">
        <v>83.4</v>
      </c>
      <c r="D144" s="97" t="s">
        <v>9</v>
      </c>
      <c r="E144" s="79"/>
      <c r="F144" s="150">
        <f t="shared" si="19"/>
        <v>0</v>
      </c>
      <c r="G144" s="76"/>
    </row>
    <row r="145" spans="1:7" s="74" customFormat="1" ht="16.8" customHeight="1">
      <c r="A145" s="97">
        <f t="shared" si="20"/>
        <v>19.100000000000001</v>
      </c>
      <c r="B145" s="95" t="s">
        <v>19</v>
      </c>
      <c r="C145" s="96">
        <v>64.959999999999994</v>
      </c>
      <c r="D145" s="97" t="s">
        <v>5</v>
      </c>
      <c r="E145" s="79"/>
      <c r="F145" s="150">
        <f t="shared" si="19"/>
        <v>0</v>
      </c>
      <c r="G145" s="76"/>
    </row>
    <row r="146" spans="1:7" s="74" customFormat="1" ht="16.8" customHeight="1">
      <c r="A146" s="97">
        <f t="shared" si="20"/>
        <v>19.11</v>
      </c>
      <c r="B146" s="95" t="s">
        <v>2</v>
      </c>
      <c r="C146" s="96">
        <v>64.959999999999994</v>
      </c>
      <c r="D146" s="97" t="s">
        <v>5</v>
      </c>
      <c r="E146" s="79"/>
      <c r="F146" s="150">
        <f t="shared" si="19"/>
        <v>0</v>
      </c>
      <c r="G146" s="76"/>
    </row>
    <row r="147" spans="1:7" s="74" customFormat="1" ht="16.8" customHeight="1">
      <c r="A147" s="97">
        <f t="shared" si="20"/>
        <v>19.12</v>
      </c>
      <c r="B147" s="95" t="s">
        <v>301</v>
      </c>
      <c r="C147" s="96">
        <v>16.2</v>
      </c>
      <c r="D147" s="97" t="s">
        <v>5</v>
      </c>
      <c r="E147" s="79"/>
      <c r="F147" s="150">
        <f t="shared" si="19"/>
        <v>0</v>
      </c>
      <c r="G147" s="76"/>
    </row>
    <row r="148" spans="1:7" s="74" customFormat="1" ht="16.8" customHeight="1">
      <c r="A148" s="97">
        <f t="shared" si="20"/>
        <v>19.13</v>
      </c>
      <c r="B148" s="95" t="s">
        <v>302</v>
      </c>
      <c r="C148" s="96">
        <v>7.14</v>
      </c>
      <c r="D148" s="97" t="s">
        <v>5</v>
      </c>
      <c r="E148" s="79"/>
      <c r="F148" s="150">
        <f t="shared" si="19"/>
        <v>0</v>
      </c>
      <c r="G148" s="76"/>
    </row>
    <row r="149" spans="1:7" s="74" customFormat="1" ht="16.8" customHeight="1">
      <c r="A149" s="97">
        <f t="shared" si="20"/>
        <v>19.14</v>
      </c>
      <c r="B149" s="95" t="s">
        <v>303</v>
      </c>
      <c r="C149" s="96">
        <v>44.16</v>
      </c>
      <c r="D149" s="97" t="s">
        <v>5</v>
      </c>
      <c r="E149" s="79"/>
      <c r="F149" s="150">
        <f t="shared" si="19"/>
        <v>0</v>
      </c>
      <c r="G149" s="76"/>
    </row>
    <row r="150" spans="1:7" s="74" customFormat="1" ht="16.8" customHeight="1">
      <c r="A150" s="97">
        <f t="shared" si="20"/>
        <v>19.149999999999999</v>
      </c>
      <c r="B150" s="95" t="s">
        <v>304</v>
      </c>
      <c r="C150" s="96">
        <v>38</v>
      </c>
      <c r="D150" s="97" t="s">
        <v>5</v>
      </c>
      <c r="E150" s="79"/>
      <c r="F150" s="150">
        <f t="shared" si="19"/>
        <v>0</v>
      </c>
      <c r="G150" s="76"/>
    </row>
    <row r="151" spans="1:7" s="74" customFormat="1" ht="16.8" customHeight="1">
      <c r="A151" s="97"/>
      <c r="B151" s="116" t="s">
        <v>214</v>
      </c>
      <c r="C151" s="96"/>
      <c r="D151" s="97"/>
      <c r="E151" s="79"/>
      <c r="F151" s="150"/>
      <c r="G151" s="76"/>
    </row>
    <row r="152" spans="1:7" s="74" customFormat="1" ht="16.8" customHeight="1">
      <c r="A152" s="97">
        <f>A150+0.01</f>
        <v>19.16</v>
      </c>
      <c r="B152" s="95" t="s">
        <v>198</v>
      </c>
      <c r="C152" s="96">
        <v>2</v>
      </c>
      <c r="D152" s="97" t="s">
        <v>8</v>
      </c>
      <c r="E152" s="79"/>
      <c r="F152" s="150">
        <f t="shared" si="19"/>
        <v>0</v>
      </c>
      <c r="G152" s="76"/>
    </row>
    <row r="153" spans="1:7" s="74" customFormat="1" ht="16.8" customHeight="1">
      <c r="A153" s="97">
        <f t="shared" si="20"/>
        <v>19.170000000000002</v>
      </c>
      <c r="B153" s="95" t="s">
        <v>305</v>
      </c>
      <c r="C153" s="96">
        <v>2</v>
      </c>
      <c r="D153" s="97" t="s">
        <v>8</v>
      </c>
      <c r="E153" s="79"/>
      <c r="F153" s="150">
        <f t="shared" si="19"/>
        <v>0</v>
      </c>
      <c r="G153" s="76"/>
    </row>
    <row r="154" spans="1:7" s="74" customFormat="1" ht="16.8" customHeight="1">
      <c r="A154" s="97">
        <f t="shared" si="20"/>
        <v>19.18</v>
      </c>
      <c r="B154" s="95" t="s">
        <v>199</v>
      </c>
      <c r="C154" s="96">
        <v>2</v>
      </c>
      <c r="D154" s="97" t="s">
        <v>8</v>
      </c>
      <c r="E154" s="79"/>
      <c r="F154" s="150">
        <f t="shared" si="19"/>
        <v>0</v>
      </c>
      <c r="G154" s="76"/>
    </row>
    <row r="155" spans="1:7" s="74" customFormat="1" ht="16.8" customHeight="1">
      <c r="A155" s="97">
        <f t="shared" si="20"/>
        <v>19.190000000000001</v>
      </c>
      <c r="B155" s="95" t="s">
        <v>200</v>
      </c>
      <c r="C155" s="96">
        <v>2</v>
      </c>
      <c r="D155" s="97" t="s">
        <v>8</v>
      </c>
      <c r="E155" s="79"/>
      <c r="F155" s="150">
        <f t="shared" si="19"/>
        <v>0</v>
      </c>
      <c r="G155" s="76"/>
    </row>
    <row r="156" spans="1:7" s="74" customFormat="1" ht="16.8" customHeight="1">
      <c r="A156" s="97">
        <f t="shared" si="20"/>
        <v>19.2</v>
      </c>
      <c r="B156" s="95" t="s">
        <v>306</v>
      </c>
      <c r="C156" s="96">
        <v>2</v>
      </c>
      <c r="D156" s="97" t="s">
        <v>8</v>
      </c>
      <c r="E156" s="79"/>
      <c r="F156" s="150">
        <f t="shared" si="19"/>
        <v>0</v>
      </c>
      <c r="G156" s="76"/>
    </row>
    <row r="157" spans="1:7" s="74" customFormat="1" ht="16.8" customHeight="1">
      <c r="A157" s="97">
        <f t="shared" si="20"/>
        <v>19.21</v>
      </c>
      <c r="B157" s="95" t="s">
        <v>307</v>
      </c>
      <c r="C157" s="96">
        <v>1</v>
      </c>
      <c r="D157" s="97" t="s">
        <v>8</v>
      </c>
      <c r="E157" s="79"/>
      <c r="F157" s="150">
        <f t="shared" si="19"/>
        <v>0</v>
      </c>
      <c r="G157" s="76"/>
    </row>
    <row r="158" spans="1:7" s="74" customFormat="1" ht="16.8" customHeight="1">
      <c r="A158" s="97">
        <f t="shared" si="20"/>
        <v>19.22</v>
      </c>
      <c r="B158" s="95" t="s">
        <v>308</v>
      </c>
      <c r="C158" s="96">
        <v>1</v>
      </c>
      <c r="D158" s="97" t="s">
        <v>8</v>
      </c>
      <c r="E158" s="79"/>
      <c r="F158" s="150">
        <f t="shared" si="19"/>
        <v>0</v>
      </c>
      <c r="G158" s="76"/>
    </row>
    <row r="159" spans="1:7" s="74" customFormat="1" ht="16.8" customHeight="1">
      <c r="A159" s="97">
        <f t="shared" si="20"/>
        <v>19.23</v>
      </c>
      <c r="B159" s="95" t="s">
        <v>309</v>
      </c>
      <c r="C159" s="96">
        <v>1</v>
      </c>
      <c r="D159" s="97" t="s">
        <v>8</v>
      </c>
      <c r="E159" s="79"/>
      <c r="F159" s="150">
        <f t="shared" si="19"/>
        <v>0</v>
      </c>
      <c r="G159" s="76"/>
    </row>
    <row r="160" spans="1:7" s="74" customFormat="1" ht="16.8" customHeight="1">
      <c r="A160" s="97">
        <f t="shared" si="20"/>
        <v>19.239999999999998</v>
      </c>
      <c r="B160" s="95" t="s">
        <v>215</v>
      </c>
      <c r="C160" s="96">
        <v>5.72</v>
      </c>
      <c r="D160" s="97" t="s">
        <v>9</v>
      </c>
      <c r="E160" s="79"/>
      <c r="F160" s="150">
        <f t="shared" si="19"/>
        <v>0</v>
      </c>
      <c r="G160" s="76"/>
    </row>
    <row r="161" spans="1:7" s="74" customFormat="1" ht="16.8" customHeight="1">
      <c r="A161" s="97">
        <f t="shared" si="20"/>
        <v>19.25</v>
      </c>
      <c r="B161" s="95" t="s">
        <v>310</v>
      </c>
      <c r="C161" s="96">
        <v>36.729999999999997</v>
      </c>
      <c r="D161" s="97" t="s">
        <v>9</v>
      </c>
      <c r="E161" s="79"/>
      <c r="F161" s="150">
        <f t="shared" si="19"/>
        <v>0</v>
      </c>
      <c r="G161" s="76"/>
    </row>
    <row r="162" spans="1:7" s="74" customFormat="1" ht="16.8" customHeight="1">
      <c r="A162" s="97">
        <f t="shared" si="20"/>
        <v>19.260000000000002</v>
      </c>
      <c r="B162" s="95" t="s">
        <v>311</v>
      </c>
      <c r="C162" s="96">
        <v>30.43</v>
      </c>
      <c r="D162" s="97" t="s">
        <v>9</v>
      </c>
      <c r="E162" s="79"/>
      <c r="F162" s="150">
        <f t="shared" si="19"/>
        <v>0</v>
      </c>
      <c r="G162" s="76"/>
    </row>
    <row r="163" spans="1:7" s="74" customFormat="1" ht="16.8" customHeight="1">
      <c r="A163" s="97">
        <f t="shared" si="20"/>
        <v>19.27</v>
      </c>
      <c r="B163" s="95" t="s">
        <v>201</v>
      </c>
      <c r="C163" s="96">
        <v>4</v>
      </c>
      <c r="D163" s="97" t="s">
        <v>8</v>
      </c>
      <c r="E163" s="79"/>
      <c r="F163" s="150">
        <f t="shared" si="19"/>
        <v>0</v>
      </c>
      <c r="G163" s="76"/>
    </row>
    <row r="164" spans="1:7" s="74" customFormat="1" ht="16.8" customHeight="1">
      <c r="A164" s="97">
        <f t="shared" si="20"/>
        <v>19.28</v>
      </c>
      <c r="B164" s="95" t="s">
        <v>202</v>
      </c>
      <c r="C164" s="96">
        <v>5</v>
      </c>
      <c r="D164" s="97" t="s">
        <v>8</v>
      </c>
      <c r="E164" s="79"/>
      <c r="F164" s="150">
        <f t="shared" si="19"/>
        <v>0</v>
      </c>
      <c r="G164" s="76"/>
    </row>
    <row r="165" spans="1:7" s="74" customFormat="1" ht="25.2" customHeight="1">
      <c r="A165" s="97">
        <f t="shared" si="20"/>
        <v>19.29</v>
      </c>
      <c r="B165" s="95" t="s">
        <v>312</v>
      </c>
      <c r="C165" s="96">
        <v>1</v>
      </c>
      <c r="D165" s="97" t="s">
        <v>8</v>
      </c>
      <c r="E165" s="79"/>
      <c r="F165" s="150">
        <f t="shared" si="19"/>
        <v>0</v>
      </c>
      <c r="G165" s="76"/>
    </row>
    <row r="166" spans="1:7" s="74" customFormat="1" ht="16.8" customHeight="1">
      <c r="A166" s="97">
        <f t="shared" si="20"/>
        <v>19.3</v>
      </c>
      <c r="B166" s="95" t="s">
        <v>224</v>
      </c>
      <c r="C166" s="96">
        <v>1</v>
      </c>
      <c r="D166" s="97" t="s">
        <v>8</v>
      </c>
      <c r="E166" s="79"/>
      <c r="F166" s="150">
        <f t="shared" si="19"/>
        <v>0</v>
      </c>
      <c r="G166" s="76"/>
    </row>
    <row r="167" spans="1:7" s="74" customFormat="1" ht="16.8" customHeight="1">
      <c r="A167" s="97">
        <f t="shared" si="20"/>
        <v>19.309999999999999</v>
      </c>
      <c r="B167" s="95" t="s">
        <v>313</v>
      </c>
      <c r="C167" s="96">
        <v>1</v>
      </c>
      <c r="D167" s="97" t="s">
        <v>8</v>
      </c>
      <c r="E167" s="79"/>
      <c r="F167" s="150">
        <f t="shared" si="19"/>
        <v>0</v>
      </c>
      <c r="G167" s="76"/>
    </row>
    <row r="168" spans="1:7" s="74" customFormat="1" ht="16.8" customHeight="1">
      <c r="A168" s="97">
        <f t="shared" si="20"/>
        <v>19.32</v>
      </c>
      <c r="B168" s="95" t="s">
        <v>141</v>
      </c>
      <c r="C168" s="96">
        <v>2</v>
      </c>
      <c r="D168" s="97" t="s">
        <v>8</v>
      </c>
      <c r="E168" s="79"/>
      <c r="F168" s="150">
        <f t="shared" si="19"/>
        <v>0</v>
      </c>
      <c r="G168" s="76"/>
    </row>
    <row r="169" spans="1:7" s="74" customFormat="1" ht="16.8" customHeight="1">
      <c r="A169" s="97">
        <f t="shared" si="20"/>
        <v>19.329999999999998</v>
      </c>
      <c r="B169" s="95" t="s">
        <v>179</v>
      </c>
      <c r="C169" s="96">
        <v>2</v>
      </c>
      <c r="D169" s="97" t="s">
        <v>8</v>
      </c>
      <c r="E169" s="79"/>
      <c r="F169" s="150">
        <f t="shared" si="19"/>
        <v>0</v>
      </c>
      <c r="G169" s="76"/>
    </row>
    <row r="170" spans="1:7" s="74" customFormat="1" ht="16.8" customHeight="1">
      <c r="A170" s="97">
        <f t="shared" si="20"/>
        <v>19.34</v>
      </c>
      <c r="B170" s="95" t="s">
        <v>180</v>
      </c>
      <c r="C170" s="96">
        <v>2</v>
      </c>
      <c r="D170" s="97" t="s">
        <v>8</v>
      </c>
      <c r="E170" s="79"/>
      <c r="F170" s="150">
        <f t="shared" si="19"/>
        <v>0</v>
      </c>
      <c r="G170" s="76"/>
    </row>
    <row r="171" spans="1:7" s="74" customFormat="1" ht="16.8" customHeight="1">
      <c r="A171" s="97">
        <f t="shared" si="20"/>
        <v>19.350000000000001</v>
      </c>
      <c r="B171" s="95" t="s">
        <v>142</v>
      </c>
      <c r="C171" s="96">
        <v>3</v>
      </c>
      <c r="D171" s="97" t="s">
        <v>8</v>
      </c>
      <c r="E171" s="79"/>
      <c r="F171" s="150">
        <f t="shared" si="19"/>
        <v>0</v>
      </c>
      <c r="G171" s="76"/>
    </row>
    <row r="172" spans="1:7" s="74" customFormat="1" ht="16.8" customHeight="1">
      <c r="A172" s="97">
        <f t="shared" si="20"/>
        <v>19.36</v>
      </c>
      <c r="B172" s="95" t="s">
        <v>203</v>
      </c>
      <c r="C172" s="96">
        <v>2</v>
      </c>
      <c r="D172" s="97" t="s">
        <v>8</v>
      </c>
      <c r="E172" s="79"/>
      <c r="F172" s="150">
        <f t="shared" si="19"/>
        <v>0</v>
      </c>
      <c r="G172" s="76"/>
    </row>
    <row r="173" spans="1:7" s="74" customFormat="1" ht="16.8" customHeight="1">
      <c r="A173" s="97"/>
      <c r="B173" s="116" t="s">
        <v>204</v>
      </c>
      <c r="C173" s="96"/>
      <c r="D173" s="97"/>
      <c r="E173" s="79"/>
      <c r="F173" s="150"/>
      <c r="G173" s="76"/>
    </row>
    <row r="174" spans="1:7" s="74" customFormat="1" ht="16.8" customHeight="1">
      <c r="A174" s="97">
        <f>A172+0.01</f>
        <v>19.37</v>
      </c>
      <c r="B174" s="95" t="s">
        <v>178</v>
      </c>
      <c r="C174" s="96">
        <v>2</v>
      </c>
      <c r="D174" s="97" t="s">
        <v>8</v>
      </c>
      <c r="E174" s="79"/>
      <c r="F174" s="150">
        <f t="shared" si="19"/>
        <v>0</v>
      </c>
      <c r="G174" s="76"/>
    </row>
    <row r="175" spans="1:7" s="74" customFormat="1" ht="16.8" customHeight="1">
      <c r="A175" s="97">
        <f t="shared" si="20"/>
        <v>19.38</v>
      </c>
      <c r="B175" s="95" t="s">
        <v>285</v>
      </c>
      <c r="C175" s="96">
        <v>2</v>
      </c>
      <c r="D175" s="97" t="s">
        <v>8</v>
      </c>
      <c r="E175" s="79"/>
      <c r="F175" s="150">
        <f t="shared" si="19"/>
        <v>0</v>
      </c>
      <c r="G175" s="76"/>
    </row>
    <row r="176" spans="1:7" s="74" customFormat="1" ht="16.8" customHeight="1">
      <c r="A176" s="97">
        <f t="shared" si="20"/>
        <v>19.39</v>
      </c>
      <c r="B176" s="95" t="s">
        <v>373</v>
      </c>
      <c r="C176" s="96">
        <v>2</v>
      </c>
      <c r="D176" s="97" t="s">
        <v>8</v>
      </c>
      <c r="E176" s="79"/>
      <c r="F176" s="150">
        <f t="shared" si="19"/>
        <v>0</v>
      </c>
      <c r="G176" s="76"/>
    </row>
    <row r="177" spans="1:7" s="74" customFormat="1" ht="18" customHeight="1">
      <c r="A177" s="97"/>
      <c r="B177" s="95"/>
      <c r="C177" s="96"/>
      <c r="D177" s="97"/>
      <c r="E177" s="79"/>
      <c r="F177" s="150"/>
      <c r="G177" s="76">
        <f>SUM(F136:F177)</f>
        <v>0</v>
      </c>
    </row>
    <row r="178" spans="1:7" s="74" customFormat="1" ht="15" customHeight="1">
      <c r="A178" s="112">
        <v>20</v>
      </c>
      <c r="B178" s="116" t="s">
        <v>387</v>
      </c>
      <c r="C178" s="117"/>
      <c r="D178" s="118"/>
      <c r="E178" s="79"/>
      <c r="F178" s="150"/>
      <c r="G178" s="76"/>
    </row>
    <row r="179" spans="1:7" s="74" customFormat="1" ht="16.8" customHeight="1">
      <c r="A179" s="97">
        <f>A178+0.01</f>
        <v>20.010000000000002</v>
      </c>
      <c r="B179" s="95" t="s">
        <v>36</v>
      </c>
      <c r="C179" s="96">
        <v>29.3</v>
      </c>
      <c r="D179" s="97" t="s">
        <v>9</v>
      </c>
      <c r="E179" s="79"/>
      <c r="F179" s="150">
        <f t="shared" si="19"/>
        <v>0</v>
      </c>
      <c r="G179" s="76"/>
    </row>
    <row r="180" spans="1:7" s="74" customFormat="1" ht="18" customHeight="1">
      <c r="A180" s="97">
        <f t="shared" ref="A180:A193" si="21">A179+0.01</f>
        <v>20.02</v>
      </c>
      <c r="B180" s="95" t="s">
        <v>145</v>
      </c>
      <c r="C180" s="96">
        <v>172.94</v>
      </c>
      <c r="D180" s="97" t="s">
        <v>5</v>
      </c>
      <c r="E180" s="79"/>
      <c r="F180" s="150">
        <f t="shared" si="19"/>
        <v>0</v>
      </c>
      <c r="G180" s="76"/>
    </row>
    <row r="181" spans="1:7" s="74" customFormat="1" ht="18" customHeight="1">
      <c r="A181" s="97">
        <f t="shared" si="21"/>
        <v>20.03</v>
      </c>
      <c r="B181" s="95" t="s">
        <v>191</v>
      </c>
      <c r="C181" s="96">
        <v>17.79</v>
      </c>
      <c r="D181" s="97" t="s">
        <v>10</v>
      </c>
      <c r="E181" s="79"/>
      <c r="F181" s="150">
        <f t="shared" si="19"/>
        <v>0</v>
      </c>
      <c r="G181" s="76"/>
    </row>
    <row r="182" spans="1:7" s="74" customFormat="1" ht="18" customHeight="1">
      <c r="A182" s="97">
        <f t="shared" si="21"/>
        <v>20.04</v>
      </c>
      <c r="B182" s="95" t="s">
        <v>18</v>
      </c>
      <c r="C182" s="96">
        <v>8.89</v>
      </c>
      <c r="D182" s="97">
        <v>3</v>
      </c>
      <c r="E182" s="79"/>
      <c r="F182" s="150">
        <f t="shared" si="19"/>
        <v>0</v>
      </c>
      <c r="G182" s="76"/>
    </row>
    <row r="183" spans="1:7" s="74" customFormat="1" ht="18" customHeight="1">
      <c r="A183" s="97">
        <f t="shared" si="21"/>
        <v>20.05</v>
      </c>
      <c r="B183" s="95" t="s">
        <v>16</v>
      </c>
      <c r="C183" s="96">
        <v>56.85</v>
      </c>
      <c r="D183" s="97" t="s">
        <v>11</v>
      </c>
      <c r="E183" s="79"/>
      <c r="F183" s="150">
        <f t="shared" si="19"/>
        <v>0</v>
      </c>
      <c r="G183" s="76"/>
    </row>
    <row r="184" spans="1:7" s="74" customFormat="1" ht="18" customHeight="1">
      <c r="A184" s="97">
        <f t="shared" si="21"/>
        <v>20.059999999999999</v>
      </c>
      <c r="B184" s="95" t="s">
        <v>314</v>
      </c>
      <c r="C184" s="96">
        <v>5.56</v>
      </c>
      <c r="D184" s="97" t="s">
        <v>6</v>
      </c>
      <c r="E184" s="79"/>
      <c r="F184" s="150">
        <f t="shared" si="19"/>
        <v>0</v>
      </c>
      <c r="G184" s="76"/>
    </row>
    <row r="185" spans="1:7" s="74" customFormat="1" ht="18" customHeight="1">
      <c r="A185" s="97">
        <f t="shared" si="21"/>
        <v>20.07</v>
      </c>
      <c r="B185" s="95" t="s">
        <v>146</v>
      </c>
      <c r="C185" s="96">
        <v>1.6</v>
      </c>
      <c r="D185" s="97" t="s">
        <v>6</v>
      </c>
      <c r="E185" s="79"/>
      <c r="F185" s="150">
        <f t="shared" si="19"/>
        <v>0</v>
      </c>
      <c r="G185" s="76"/>
    </row>
    <row r="186" spans="1:7" s="74" customFormat="1" ht="18" customHeight="1">
      <c r="A186" s="97">
        <f t="shared" si="21"/>
        <v>20.079999999999998</v>
      </c>
      <c r="B186" s="95" t="s">
        <v>315</v>
      </c>
      <c r="C186" s="96">
        <v>0.79</v>
      </c>
      <c r="D186" s="97" t="s">
        <v>6</v>
      </c>
      <c r="E186" s="79"/>
      <c r="F186" s="150">
        <f t="shared" si="19"/>
        <v>0</v>
      </c>
      <c r="G186" s="76"/>
    </row>
    <row r="187" spans="1:7" s="74" customFormat="1" ht="18" customHeight="1">
      <c r="A187" s="97">
        <f t="shared" si="21"/>
        <v>20.09</v>
      </c>
      <c r="B187" s="95" t="s">
        <v>147</v>
      </c>
      <c r="C187" s="96">
        <v>0.88</v>
      </c>
      <c r="D187" s="97" t="s">
        <v>5</v>
      </c>
      <c r="E187" s="79"/>
      <c r="F187" s="150">
        <f t="shared" si="19"/>
        <v>0</v>
      </c>
      <c r="G187" s="76"/>
    </row>
    <row r="188" spans="1:7" s="74" customFormat="1" ht="18" customHeight="1">
      <c r="A188" s="97">
        <f t="shared" si="21"/>
        <v>20.100000000000001</v>
      </c>
      <c r="B188" s="95" t="s">
        <v>374</v>
      </c>
      <c r="C188" s="96">
        <v>105.48</v>
      </c>
      <c r="D188" s="97" t="s">
        <v>5</v>
      </c>
      <c r="E188" s="79"/>
      <c r="F188" s="150">
        <f t="shared" si="19"/>
        <v>0</v>
      </c>
      <c r="G188" s="76"/>
    </row>
    <row r="189" spans="1:7" s="74" customFormat="1" ht="18" customHeight="1">
      <c r="A189" s="97">
        <f t="shared" si="21"/>
        <v>20.11</v>
      </c>
      <c r="B189" s="95" t="s">
        <v>149</v>
      </c>
      <c r="C189" s="96">
        <v>175.8</v>
      </c>
      <c r="D189" s="97" t="s">
        <v>5</v>
      </c>
      <c r="E189" s="79"/>
      <c r="F189" s="150">
        <f t="shared" si="19"/>
        <v>0</v>
      </c>
      <c r="G189" s="76"/>
    </row>
    <row r="190" spans="1:7" s="74" customFormat="1" ht="18" customHeight="1">
      <c r="A190" s="97">
        <f t="shared" si="21"/>
        <v>20.12</v>
      </c>
      <c r="B190" s="95" t="s">
        <v>148</v>
      </c>
      <c r="C190" s="96">
        <v>12</v>
      </c>
      <c r="D190" s="97" t="s">
        <v>5</v>
      </c>
      <c r="E190" s="79"/>
      <c r="F190" s="150">
        <f t="shared" si="19"/>
        <v>0</v>
      </c>
      <c r="G190" s="76"/>
    </row>
    <row r="191" spans="1:7" s="74" customFormat="1" ht="18" customHeight="1">
      <c r="A191" s="97">
        <f t="shared" si="21"/>
        <v>20.13</v>
      </c>
      <c r="B191" s="95" t="s">
        <v>15</v>
      </c>
      <c r="C191" s="96">
        <v>88</v>
      </c>
      <c r="D191" s="97" t="s">
        <v>9</v>
      </c>
      <c r="E191" s="79"/>
      <c r="F191" s="150">
        <f t="shared" si="19"/>
        <v>0</v>
      </c>
      <c r="G191" s="76"/>
    </row>
    <row r="192" spans="1:7" s="74" customFormat="1" ht="18" customHeight="1">
      <c r="A192" s="97">
        <f t="shared" si="21"/>
        <v>20.14</v>
      </c>
      <c r="B192" s="95" t="s">
        <v>150</v>
      </c>
      <c r="C192" s="96">
        <v>175.8</v>
      </c>
      <c r="D192" s="97" t="s">
        <v>5</v>
      </c>
      <c r="E192" s="79"/>
      <c r="F192" s="150">
        <f t="shared" si="19"/>
        <v>0</v>
      </c>
      <c r="G192" s="76"/>
    </row>
    <row r="193" spans="1:7" s="74" customFormat="1" ht="24.75" customHeight="1">
      <c r="A193" s="97">
        <f t="shared" si="21"/>
        <v>20.149999999999999</v>
      </c>
      <c r="B193" s="95" t="s">
        <v>205</v>
      </c>
      <c r="C193" s="96">
        <v>52.5</v>
      </c>
      <c r="D193" s="97" t="s">
        <v>5</v>
      </c>
      <c r="E193" s="79"/>
      <c r="F193" s="150">
        <f t="shared" si="19"/>
        <v>0</v>
      </c>
      <c r="G193" s="76"/>
    </row>
    <row r="194" spans="1:7" s="74" customFormat="1" ht="18" customHeight="1">
      <c r="A194" s="97"/>
      <c r="B194" s="95"/>
      <c r="C194" s="96"/>
      <c r="D194" s="97"/>
      <c r="E194" s="79"/>
      <c r="F194" s="150"/>
      <c r="G194" s="76">
        <f>SUM(F179:F194)</f>
        <v>0</v>
      </c>
    </row>
    <row r="195" spans="1:7" s="74" customFormat="1" ht="8.25" customHeight="1">
      <c r="A195" s="118"/>
      <c r="B195" s="119"/>
      <c r="C195" s="117"/>
      <c r="D195" s="118"/>
      <c r="E195" s="79"/>
      <c r="F195" s="150"/>
      <c r="G195" s="76"/>
    </row>
    <row r="196" spans="1:7" s="5" customFormat="1" ht="16.2" customHeight="1">
      <c r="A196" s="36" t="s">
        <v>258</v>
      </c>
      <c r="B196" s="66" t="s">
        <v>240</v>
      </c>
      <c r="C196" s="64"/>
      <c r="D196" s="65"/>
      <c r="E196" s="57"/>
      <c r="F196" s="57"/>
      <c r="G196" s="58"/>
    </row>
    <row r="197" spans="1:7" s="74" customFormat="1" ht="15" customHeight="1">
      <c r="A197" s="83">
        <v>21</v>
      </c>
      <c r="B197" s="84" t="s">
        <v>0</v>
      </c>
      <c r="C197" s="85"/>
      <c r="D197" s="86"/>
      <c r="E197" s="87"/>
      <c r="F197" s="150"/>
      <c r="G197" s="89"/>
    </row>
    <row r="198" spans="1:7" s="74" customFormat="1" ht="18" customHeight="1">
      <c r="A198" s="97">
        <f t="shared" ref="A198:A202" si="22">A197+0.01</f>
        <v>21.01</v>
      </c>
      <c r="B198" s="95" t="s">
        <v>37</v>
      </c>
      <c r="C198" s="96">
        <v>4812.66</v>
      </c>
      <c r="D198" s="97" t="s">
        <v>5</v>
      </c>
      <c r="E198" s="79"/>
      <c r="F198" s="150">
        <f t="shared" ref="F196:F259" si="23">ROUND(C198*E198,2)</f>
        <v>0</v>
      </c>
      <c r="G198" s="76"/>
    </row>
    <row r="199" spans="1:7" s="74" customFormat="1" ht="18" customHeight="1">
      <c r="A199" s="97">
        <f t="shared" si="22"/>
        <v>21.02</v>
      </c>
      <c r="B199" s="95" t="s">
        <v>316</v>
      </c>
      <c r="C199" s="96">
        <v>1</v>
      </c>
      <c r="D199" s="97" t="s">
        <v>8</v>
      </c>
      <c r="E199" s="79"/>
      <c r="F199" s="150">
        <f t="shared" si="23"/>
        <v>0</v>
      </c>
      <c r="G199" s="76"/>
    </row>
    <row r="200" spans="1:7" s="74" customFormat="1" ht="18" customHeight="1">
      <c r="A200" s="97">
        <f t="shared" si="22"/>
        <v>21.03</v>
      </c>
      <c r="B200" s="95" t="s">
        <v>102</v>
      </c>
      <c r="C200" s="96">
        <v>1</v>
      </c>
      <c r="D200" s="97" t="s">
        <v>14</v>
      </c>
      <c r="E200" s="79"/>
      <c r="F200" s="150">
        <f t="shared" si="23"/>
        <v>0</v>
      </c>
      <c r="G200" s="76"/>
    </row>
    <row r="201" spans="1:7" s="74" customFormat="1" ht="18" customHeight="1">
      <c r="A201" s="97">
        <f t="shared" si="22"/>
        <v>21.04</v>
      </c>
      <c r="B201" s="95" t="s">
        <v>38</v>
      </c>
      <c r="C201" s="96">
        <v>1</v>
      </c>
      <c r="D201" s="97" t="s">
        <v>8</v>
      </c>
      <c r="E201" s="79"/>
      <c r="F201" s="150">
        <f t="shared" si="23"/>
        <v>0</v>
      </c>
      <c r="G201" s="76"/>
    </row>
    <row r="202" spans="1:7" s="74" customFormat="1" ht="18" customHeight="1">
      <c r="A202" s="97">
        <f t="shared" si="22"/>
        <v>21.05</v>
      </c>
      <c r="B202" s="95" t="s">
        <v>39</v>
      </c>
      <c r="C202" s="96">
        <v>302</v>
      </c>
      <c r="D202" s="97" t="s">
        <v>9</v>
      </c>
      <c r="E202" s="79"/>
      <c r="F202" s="150">
        <f t="shared" si="23"/>
        <v>0</v>
      </c>
      <c r="G202" s="76"/>
    </row>
    <row r="203" spans="1:7" s="74" customFormat="1" ht="18" customHeight="1">
      <c r="A203" s="97"/>
      <c r="B203" s="95"/>
      <c r="C203" s="96"/>
      <c r="D203" s="97"/>
      <c r="E203" s="79"/>
      <c r="F203" s="150"/>
      <c r="G203" s="76">
        <f>SUM(F198:F203)</f>
        <v>0</v>
      </c>
    </row>
    <row r="204" spans="1:7" s="74" customFormat="1" ht="15" customHeight="1">
      <c r="A204" s="83">
        <v>22</v>
      </c>
      <c r="B204" s="84" t="s">
        <v>1</v>
      </c>
      <c r="C204" s="85"/>
      <c r="D204" s="86"/>
      <c r="E204" s="87"/>
      <c r="F204" s="150"/>
      <c r="G204" s="89"/>
    </row>
    <row r="205" spans="1:7" s="74" customFormat="1" ht="18" customHeight="1">
      <c r="A205" s="97">
        <f>A204+0.01</f>
        <v>22.01</v>
      </c>
      <c r="B205" s="95" t="s">
        <v>84</v>
      </c>
      <c r="C205" s="96">
        <v>4812.66</v>
      </c>
      <c r="D205" s="97" t="s">
        <v>5</v>
      </c>
      <c r="E205" s="79"/>
      <c r="F205" s="150">
        <f t="shared" si="23"/>
        <v>0</v>
      </c>
      <c r="G205" s="76"/>
    </row>
    <row r="206" spans="1:7" s="74" customFormat="1" ht="18" customHeight="1">
      <c r="A206" s="97">
        <f t="shared" ref="A206:A211" si="24">A205+0.01</f>
        <v>22.02</v>
      </c>
      <c r="B206" s="95" t="s">
        <v>194</v>
      </c>
      <c r="C206" s="96">
        <v>77.540000000000006</v>
      </c>
      <c r="D206" s="97" t="s">
        <v>10</v>
      </c>
      <c r="E206" s="79"/>
      <c r="F206" s="150">
        <f t="shared" si="23"/>
        <v>0</v>
      </c>
      <c r="G206" s="76"/>
    </row>
    <row r="207" spans="1:7" s="74" customFormat="1" ht="18" customHeight="1">
      <c r="A207" s="97">
        <f t="shared" si="24"/>
        <v>22.03</v>
      </c>
      <c r="B207" s="95" t="s">
        <v>99</v>
      </c>
      <c r="C207" s="96">
        <v>100.8</v>
      </c>
      <c r="D207" s="97" t="s">
        <v>11</v>
      </c>
      <c r="E207" s="79"/>
      <c r="F207" s="150">
        <f t="shared" si="23"/>
        <v>0</v>
      </c>
      <c r="G207" s="76"/>
    </row>
    <row r="208" spans="1:7" s="74" customFormat="1" ht="18" customHeight="1">
      <c r="A208" s="97">
        <f t="shared" si="24"/>
        <v>22.04</v>
      </c>
      <c r="B208" s="95" t="s">
        <v>98</v>
      </c>
      <c r="C208" s="96">
        <v>4812.66</v>
      </c>
      <c r="D208" s="97" t="s">
        <v>5</v>
      </c>
      <c r="E208" s="79"/>
      <c r="F208" s="150">
        <f t="shared" si="23"/>
        <v>0</v>
      </c>
      <c r="G208" s="76"/>
    </row>
    <row r="209" spans="1:7" s="74" customFormat="1" ht="18" customHeight="1">
      <c r="A209" s="97">
        <f t="shared" si="24"/>
        <v>22.05</v>
      </c>
      <c r="B209" s="95" t="s">
        <v>85</v>
      </c>
      <c r="C209" s="96">
        <v>4812.66</v>
      </c>
      <c r="D209" s="97" t="s">
        <v>5</v>
      </c>
      <c r="E209" s="79"/>
      <c r="F209" s="150">
        <f t="shared" si="23"/>
        <v>0</v>
      </c>
      <c r="G209" s="76"/>
    </row>
    <row r="210" spans="1:7" s="74" customFormat="1" ht="18" customHeight="1">
      <c r="A210" s="97">
        <f t="shared" si="24"/>
        <v>22.06</v>
      </c>
      <c r="B210" s="95" t="s">
        <v>317</v>
      </c>
      <c r="C210" s="96">
        <v>481.26</v>
      </c>
      <c r="D210" s="97" t="s">
        <v>12</v>
      </c>
      <c r="E210" s="79"/>
      <c r="F210" s="150">
        <f t="shared" si="23"/>
        <v>0</v>
      </c>
      <c r="G210" s="76"/>
    </row>
    <row r="211" spans="1:7" s="74" customFormat="1" ht="16.8" customHeight="1">
      <c r="A211" s="97">
        <f t="shared" si="24"/>
        <v>22.07</v>
      </c>
      <c r="B211" s="95" t="s">
        <v>103</v>
      </c>
      <c r="C211" s="96">
        <v>271.75</v>
      </c>
      <c r="D211" s="97" t="s">
        <v>12</v>
      </c>
      <c r="E211" s="79"/>
      <c r="F211" s="150">
        <f t="shared" si="23"/>
        <v>0</v>
      </c>
      <c r="G211" s="76"/>
    </row>
    <row r="212" spans="1:7" s="74" customFormat="1" ht="18" customHeight="1">
      <c r="A212" s="97"/>
      <c r="B212" s="95"/>
      <c r="C212" s="96"/>
      <c r="D212" s="97"/>
      <c r="E212" s="79"/>
      <c r="F212" s="150"/>
      <c r="G212" s="76">
        <f>SUM(F205:F212)</f>
        <v>0</v>
      </c>
    </row>
    <row r="213" spans="1:7" s="120" customFormat="1" ht="15" customHeight="1">
      <c r="A213" s="94">
        <v>23</v>
      </c>
      <c r="B213" s="84" t="s">
        <v>386</v>
      </c>
      <c r="C213" s="85"/>
      <c r="D213" s="86"/>
      <c r="E213" s="87"/>
      <c r="F213" s="150"/>
      <c r="G213" s="89"/>
    </row>
    <row r="214" spans="1:7" s="74" customFormat="1" ht="18" customHeight="1">
      <c r="A214" s="97">
        <f>A213+0.01</f>
        <v>23.01</v>
      </c>
      <c r="B214" s="95" t="s">
        <v>130</v>
      </c>
      <c r="C214" s="96">
        <f>+(5.54*2*94)+(2.74*2*94)</f>
        <v>1556.64</v>
      </c>
      <c r="D214" s="97" t="s">
        <v>9</v>
      </c>
      <c r="E214" s="79"/>
      <c r="F214" s="150">
        <f t="shared" si="23"/>
        <v>0</v>
      </c>
      <c r="G214" s="76"/>
    </row>
    <row r="215" spans="1:7" s="74" customFormat="1" ht="18" customHeight="1">
      <c r="A215" s="97">
        <f>A214+0.01</f>
        <v>23.02</v>
      </c>
      <c r="B215" s="95" t="s">
        <v>41</v>
      </c>
      <c r="C215" s="96">
        <v>775.5</v>
      </c>
      <c r="D215" s="97" t="s">
        <v>9</v>
      </c>
      <c r="E215" s="79"/>
      <c r="F215" s="150">
        <f t="shared" si="23"/>
        <v>0</v>
      </c>
      <c r="G215" s="76"/>
    </row>
    <row r="216" spans="1:7" s="74" customFormat="1" ht="18" customHeight="1">
      <c r="A216" s="97">
        <f>A215+0.01</f>
        <v>23.03</v>
      </c>
      <c r="B216" s="95" t="s">
        <v>65</v>
      </c>
      <c r="C216" s="96">
        <v>103.5</v>
      </c>
      <c r="D216" s="97" t="s">
        <v>5</v>
      </c>
      <c r="E216" s="79"/>
      <c r="F216" s="150">
        <f t="shared" si="23"/>
        <v>0</v>
      </c>
      <c r="G216" s="76"/>
    </row>
    <row r="217" spans="1:7" s="74" customFormat="1" ht="18" customHeight="1">
      <c r="A217" s="97"/>
      <c r="B217" s="95"/>
      <c r="C217" s="96"/>
      <c r="D217" s="97"/>
      <c r="E217" s="79"/>
      <c r="F217" s="150"/>
      <c r="G217" s="76">
        <f>SUM(F214:F217)</f>
        <v>0</v>
      </c>
    </row>
    <row r="218" spans="1:7" s="120" customFormat="1" ht="15" customHeight="1">
      <c r="A218" s="99">
        <v>24</v>
      </c>
      <c r="B218" s="84" t="s">
        <v>3</v>
      </c>
      <c r="C218" s="85"/>
      <c r="D218" s="86"/>
      <c r="E218" s="87"/>
      <c r="F218" s="150"/>
      <c r="G218" s="89"/>
    </row>
    <row r="219" spans="1:7" s="74" customFormat="1" ht="18" customHeight="1">
      <c r="A219" s="97">
        <f>A218+0.01</f>
        <v>24.01</v>
      </c>
      <c r="B219" s="95" t="s">
        <v>131</v>
      </c>
      <c r="C219" s="96">
        <v>631.83000000000004</v>
      </c>
      <c r="D219" s="97" t="s">
        <v>5</v>
      </c>
      <c r="E219" s="79"/>
      <c r="F219" s="150">
        <f t="shared" si="23"/>
        <v>0</v>
      </c>
      <c r="G219" s="76"/>
    </row>
    <row r="220" spans="1:7" s="74" customFormat="1" ht="18" customHeight="1">
      <c r="A220" s="97">
        <f>A219+0.01</f>
        <v>24.02</v>
      </c>
      <c r="B220" s="95" t="s">
        <v>375</v>
      </c>
      <c r="C220" s="96">
        <v>2648.16</v>
      </c>
      <c r="D220" s="97" t="s">
        <v>5</v>
      </c>
      <c r="E220" s="79"/>
      <c r="F220" s="150">
        <f t="shared" si="23"/>
        <v>0</v>
      </c>
      <c r="G220" s="76"/>
    </row>
    <row r="221" spans="1:7" s="74" customFormat="1" ht="18" customHeight="1">
      <c r="A221" s="97">
        <f>A220+0.01</f>
        <v>24.03</v>
      </c>
      <c r="B221" s="95" t="s">
        <v>376</v>
      </c>
      <c r="C221" s="96">
        <f>1.74*4.54*94</f>
        <v>742.56</v>
      </c>
      <c r="D221" s="97" t="s">
        <v>5</v>
      </c>
      <c r="E221" s="79"/>
      <c r="F221" s="150">
        <f t="shared" si="23"/>
        <v>0</v>
      </c>
      <c r="G221" s="76"/>
    </row>
    <row r="222" spans="1:7" s="74" customFormat="1" ht="18" customHeight="1">
      <c r="A222" s="97"/>
      <c r="B222" s="95"/>
      <c r="C222" s="96"/>
      <c r="D222" s="97"/>
      <c r="E222" s="79"/>
      <c r="F222" s="150"/>
      <c r="G222" s="76">
        <f>SUM(F219:F222)</f>
        <v>0</v>
      </c>
    </row>
    <row r="223" spans="1:7" s="120" customFormat="1" ht="15" customHeight="1">
      <c r="A223" s="99">
        <v>25</v>
      </c>
      <c r="B223" s="84" t="s">
        <v>42</v>
      </c>
      <c r="C223" s="85"/>
      <c r="D223" s="86"/>
      <c r="E223" s="87"/>
      <c r="F223" s="150"/>
      <c r="G223" s="89"/>
    </row>
    <row r="224" spans="1:7" s="74" customFormat="1" ht="18" customHeight="1">
      <c r="A224" s="97">
        <f>A223+0.01</f>
        <v>25.01</v>
      </c>
      <c r="B224" s="95" t="s">
        <v>76</v>
      </c>
      <c r="C224" s="96">
        <v>34</v>
      </c>
      <c r="D224" s="97" t="s">
        <v>8</v>
      </c>
      <c r="E224" s="79"/>
      <c r="F224" s="150">
        <f t="shared" si="23"/>
        <v>0</v>
      </c>
      <c r="G224" s="76"/>
    </row>
    <row r="225" spans="1:7" s="74" customFormat="1" ht="18" customHeight="1">
      <c r="A225" s="97">
        <f>A224+0.01</f>
        <v>25.02</v>
      </c>
      <c r="B225" s="95" t="s">
        <v>43</v>
      </c>
      <c r="C225" s="96">
        <v>12</v>
      </c>
      <c r="D225" s="97" t="s">
        <v>8</v>
      </c>
      <c r="E225" s="79"/>
      <c r="F225" s="150">
        <f t="shared" si="23"/>
        <v>0</v>
      </c>
      <c r="G225" s="76"/>
    </row>
    <row r="226" spans="1:7" s="74" customFormat="1" ht="18" customHeight="1">
      <c r="A226" s="97">
        <f>A225+0.01</f>
        <v>25.03</v>
      </c>
      <c r="B226" s="95" t="s">
        <v>162</v>
      </c>
      <c r="C226" s="96">
        <v>62</v>
      </c>
      <c r="D226" s="97" t="s">
        <v>8</v>
      </c>
      <c r="E226" s="79"/>
      <c r="F226" s="150">
        <f t="shared" si="23"/>
        <v>0</v>
      </c>
      <c r="G226" s="76"/>
    </row>
    <row r="227" spans="1:7" s="74" customFormat="1" ht="18" customHeight="1">
      <c r="A227" s="97">
        <f>A226+0.01</f>
        <v>25.04</v>
      </c>
      <c r="B227" s="95" t="s">
        <v>67</v>
      </c>
      <c r="C227" s="96">
        <v>826.13</v>
      </c>
      <c r="D227" s="97" t="s">
        <v>5</v>
      </c>
      <c r="E227" s="79"/>
      <c r="F227" s="150">
        <f t="shared" si="23"/>
        <v>0</v>
      </c>
      <c r="G227" s="76"/>
    </row>
    <row r="228" spans="1:7" s="74" customFormat="1" ht="18" customHeight="1">
      <c r="A228" s="97"/>
      <c r="B228" s="95"/>
      <c r="C228" s="96"/>
      <c r="D228" s="97"/>
      <c r="E228" s="79"/>
      <c r="F228" s="150"/>
      <c r="G228" s="76">
        <f>SUM(F224:F228)</f>
        <v>0</v>
      </c>
    </row>
    <row r="229" spans="1:7" s="120" customFormat="1" ht="15" customHeight="1">
      <c r="A229" s="94">
        <v>26</v>
      </c>
      <c r="B229" s="84" t="s">
        <v>138</v>
      </c>
      <c r="C229" s="85"/>
      <c r="D229" s="86"/>
      <c r="E229" s="87"/>
      <c r="F229" s="150"/>
      <c r="G229" s="89"/>
    </row>
    <row r="230" spans="1:7" s="74" customFormat="1" ht="18" customHeight="1">
      <c r="A230" s="97">
        <f>A229+0.01</f>
        <v>26.01</v>
      </c>
      <c r="B230" s="95" t="s">
        <v>139</v>
      </c>
      <c r="C230" s="96">
        <v>67.69</v>
      </c>
      <c r="D230" s="97" t="s">
        <v>5</v>
      </c>
      <c r="E230" s="79"/>
      <c r="F230" s="150">
        <f t="shared" si="23"/>
        <v>0</v>
      </c>
      <c r="G230" s="76"/>
    </row>
    <row r="231" spans="1:7" s="120" customFormat="1" ht="26.4" customHeight="1">
      <c r="A231" s="78">
        <f>A230+0.01</f>
        <v>26.02</v>
      </c>
      <c r="B231" s="95" t="s">
        <v>255</v>
      </c>
      <c r="C231" s="96">
        <v>1</v>
      </c>
      <c r="D231" s="97" t="s">
        <v>8</v>
      </c>
      <c r="E231" s="79"/>
      <c r="F231" s="150">
        <f t="shared" si="23"/>
        <v>0</v>
      </c>
      <c r="G231" s="89"/>
    </row>
    <row r="232" spans="1:7" s="74" customFormat="1" ht="18" customHeight="1">
      <c r="A232" s="97"/>
      <c r="B232" s="95"/>
      <c r="C232" s="96"/>
      <c r="D232" s="97"/>
      <c r="E232" s="79"/>
      <c r="F232" s="150"/>
      <c r="G232" s="76">
        <f>SUM(F230:F231)</f>
        <v>0</v>
      </c>
    </row>
    <row r="233" spans="1:7" s="120" customFormat="1" ht="15" customHeight="1">
      <c r="A233" s="94">
        <v>27</v>
      </c>
      <c r="B233" s="84" t="s">
        <v>385</v>
      </c>
      <c r="C233" s="85"/>
      <c r="D233" s="86"/>
      <c r="E233" s="87"/>
      <c r="F233" s="150"/>
      <c r="G233" s="101"/>
    </row>
    <row r="234" spans="1:7" s="74" customFormat="1" ht="18" customHeight="1">
      <c r="A234" s="97">
        <f t="shared" ref="A234:A242" si="25">A233+0.01</f>
        <v>27.01</v>
      </c>
      <c r="B234" s="95" t="s">
        <v>319</v>
      </c>
      <c r="C234" s="96">
        <v>13</v>
      </c>
      <c r="D234" s="97" t="s">
        <v>8</v>
      </c>
      <c r="E234" s="79"/>
      <c r="F234" s="150">
        <f t="shared" si="23"/>
        <v>0</v>
      </c>
      <c r="G234" s="76"/>
    </row>
    <row r="235" spans="1:7" s="74" customFormat="1" ht="18" customHeight="1">
      <c r="A235" s="97">
        <f t="shared" si="25"/>
        <v>27.02</v>
      </c>
      <c r="B235" s="95" t="s">
        <v>320</v>
      </c>
      <c r="C235" s="96">
        <v>46</v>
      </c>
      <c r="D235" s="97" t="s">
        <v>8</v>
      </c>
      <c r="E235" s="79"/>
      <c r="F235" s="150">
        <f t="shared" si="23"/>
        <v>0</v>
      </c>
      <c r="G235" s="76"/>
    </row>
    <row r="236" spans="1:7" s="74" customFormat="1" ht="18" customHeight="1">
      <c r="A236" s="97">
        <f t="shared" si="25"/>
        <v>27.03</v>
      </c>
      <c r="B236" s="95" t="s">
        <v>321</v>
      </c>
      <c r="C236" s="96">
        <v>8</v>
      </c>
      <c r="D236" s="97" t="s">
        <v>9</v>
      </c>
      <c r="E236" s="79"/>
      <c r="F236" s="150">
        <f t="shared" si="23"/>
        <v>0</v>
      </c>
      <c r="G236" s="76"/>
    </row>
    <row r="237" spans="1:7" s="74" customFormat="1" ht="18" customHeight="1">
      <c r="A237" s="97">
        <f t="shared" si="25"/>
        <v>27.04</v>
      </c>
      <c r="B237" s="95" t="s">
        <v>295</v>
      </c>
      <c r="C237" s="96">
        <v>3</v>
      </c>
      <c r="D237" s="97" t="s">
        <v>8</v>
      </c>
      <c r="E237" s="79"/>
      <c r="F237" s="150">
        <f t="shared" si="23"/>
        <v>0</v>
      </c>
      <c r="G237" s="76"/>
    </row>
    <row r="238" spans="1:7" s="74" customFormat="1" ht="18" customHeight="1">
      <c r="A238" s="97">
        <f t="shared" si="25"/>
        <v>27.05</v>
      </c>
      <c r="B238" s="95" t="s">
        <v>297</v>
      </c>
      <c r="C238" s="96">
        <v>6.3</v>
      </c>
      <c r="D238" s="97" t="s">
        <v>6</v>
      </c>
      <c r="E238" s="79"/>
      <c r="F238" s="150">
        <f t="shared" si="23"/>
        <v>0</v>
      </c>
      <c r="G238" s="76"/>
    </row>
    <row r="239" spans="1:7" s="74" customFormat="1" ht="18" customHeight="1">
      <c r="A239" s="97">
        <f t="shared" si="25"/>
        <v>27.06</v>
      </c>
      <c r="B239" s="95" t="s">
        <v>299</v>
      </c>
      <c r="C239" s="96">
        <v>25</v>
      </c>
      <c r="D239" s="97" t="s">
        <v>8</v>
      </c>
      <c r="E239" s="79"/>
      <c r="F239" s="150">
        <f t="shared" si="23"/>
        <v>0</v>
      </c>
      <c r="G239" s="76"/>
    </row>
    <row r="240" spans="1:7" s="74" customFormat="1" ht="18" customHeight="1">
      <c r="A240" s="97">
        <f t="shared" si="25"/>
        <v>27.07</v>
      </c>
      <c r="B240" s="95" t="s">
        <v>100</v>
      </c>
      <c r="C240" s="96">
        <v>94</v>
      </c>
      <c r="D240" s="97" t="s">
        <v>8</v>
      </c>
      <c r="E240" s="79"/>
      <c r="F240" s="150">
        <f t="shared" si="23"/>
        <v>0</v>
      </c>
      <c r="G240" s="76"/>
    </row>
    <row r="241" spans="1:7" s="74" customFormat="1" ht="18" customHeight="1">
      <c r="A241" s="97">
        <f t="shared" si="25"/>
        <v>27.08</v>
      </c>
      <c r="B241" s="95" t="s">
        <v>241</v>
      </c>
      <c r="C241" s="96">
        <f>232.64+(2.5*5*2)</f>
        <v>257.64</v>
      </c>
      <c r="D241" s="97" t="s">
        <v>5</v>
      </c>
      <c r="E241" s="79"/>
      <c r="F241" s="150">
        <f t="shared" si="23"/>
        <v>0</v>
      </c>
      <c r="G241" s="76"/>
    </row>
    <row r="242" spans="1:7" s="74" customFormat="1" ht="18" customHeight="1">
      <c r="A242" s="97">
        <f t="shared" si="25"/>
        <v>27.09</v>
      </c>
      <c r="B242" s="95" t="s">
        <v>45</v>
      </c>
      <c r="C242" s="96">
        <v>4181</v>
      </c>
      <c r="D242" s="97" t="s">
        <v>5</v>
      </c>
      <c r="E242" s="79"/>
      <c r="F242" s="150">
        <f t="shared" si="23"/>
        <v>0</v>
      </c>
      <c r="G242" s="76"/>
    </row>
    <row r="243" spans="1:7" s="74" customFormat="1" ht="18" customHeight="1">
      <c r="A243" s="97"/>
      <c r="B243" s="95"/>
      <c r="C243" s="96"/>
      <c r="D243" s="97"/>
      <c r="E243" s="79"/>
      <c r="F243" s="150"/>
      <c r="G243" s="76">
        <f>SUM(F234:F242)</f>
        <v>0</v>
      </c>
    </row>
    <row r="244" spans="1:7" s="5" customFormat="1" ht="16.2" customHeight="1">
      <c r="A244" s="36" t="s">
        <v>259</v>
      </c>
      <c r="B244" s="66" t="s">
        <v>68</v>
      </c>
      <c r="C244" s="64"/>
      <c r="D244" s="65"/>
      <c r="E244" s="57"/>
      <c r="F244" s="58"/>
      <c r="G244" s="58"/>
    </row>
    <row r="245" spans="1:7" s="120" customFormat="1" ht="15" customHeight="1">
      <c r="A245" s="94">
        <v>28</v>
      </c>
      <c r="B245" s="84" t="s">
        <v>0</v>
      </c>
      <c r="C245" s="85"/>
      <c r="D245" s="86"/>
      <c r="E245" s="87"/>
      <c r="F245" s="150"/>
      <c r="G245" s="76"/>
    </row>
    <row r="246" spans="1:7" s="74" customFormat="1" ht="18" customHeight="1">
      <c r="A246" s="97">
        <f>A245+0.01</f>
        <v>28.01</v>
      </c>
      <c r="B246" s="95" t="s">
        <v>46</v>
      </c>
      <c r="C246" s="96">
        <v>46.38</v>
      </c>
      <c r="D246" s="97" t="s">
        <v>5</v>
      </c>
      <c r="E246" s="79"/>
      <c r="F246" s="150">
        <f t="shared" si="23"/>
        <v>0</v>
      </c>
      <c r="G246" s="76"/>
    </row>
    <row r="247" spans="1:7" s="74" customFormat="1" ht="18" customHeight="1">
      <c r="A247" s="97">
        <f>A246+0.01</f>
        <v>28.02</v>
      </c>
      <c r="B247" s="95" t="s">
        <v>47</v>
      </c>
      <c r="C247" s="96">
        <v>86.76</v>
      </c>
      <c r="D247" s="97" t="s">
        <v>5</v>
      </c>
      <c r="E247" s="79"/>
      <c r="F247" s="150">
        <f t="shared" si="23"/>
        <v>0</v>
      </c>
      <c r="G247" s="76"/>
    </row>
    <row r="248" spans="1:7" s="74" customFormat="1" ht="18" customHeight="1">
      <c r="A248" s="97"/>
      <c r="B248" s="95"/>
      <c r="C248" s="96"/>
      <c r="D248" s="97"/>
      <c r="E248" s="79"/>
      <c r="F248" s="150"/>
      <c r="G248" s="76">
        <f>SUM(F246:F247)</f>
        <v>0</v>
      </c>
    </row>
    <row r="249" spans="1:7" s="120" customFormat="1" ht="15" customHeight="1">
      <c r="A249" s="94">
        <v>29</v>
      </c>
      <c r="B249" s="84" t="s">
        <v>1</v>
      </c>
      <c r="C249" s="85"/>
      <c r="D249" s="86"/>
      <c r="E249" s="87"/>
      <c r="F249" s="150"/>
      <c r="G249" s="89"/>
    </row>
    <row r="250" spans="1:7" s="74" customFormat="1" ht="18" customHeight="1">
      <c r="A250" s="97">
        <f>A249+0.01</f>
        <v>29.01</v>
      </c>
      <c r="B250" s="95" t="s">
        <v>196</v>
      </c>
      <c r="C250" s="96">
        <v>7.56</v>
      </c>
      <c r="D250" s="97" t="s">
        <v>10</v>
      </c>
      <c r="E250" s="79"/>
      <c r="F250" s="150">
        <f t="shared" si="23"/>
        <v>0</v>
      </c>
      <c r="G250" s="76"/>
    </row>
    <row r="251" spans="1:7" s="74" customFormat="1" ht="18" customHeight="1">
      <c r="A251" s="97">
        <f>A250+0.01</f>
        <v>29.02</v>
      </c>
      <c r="B251" s="95" t="s">
        <v>322</v>
      </c>
      <c r="C251" s="96">
        <v>12.15</v>
      </c>
      <c r="D251" s="97" t="s">
        <v>10</v>
      </c>
      <c r="E251" s="79"/>
      <c r="F251" s="150">
        <f t="shared" si="23"/>
        <v>0</v>
      </c>
      <c r="G251" s="76"/>
    </row>
    <row r="252" spans="1:7" s="74" customFormat="1" ht="18" customHeight="1">
      <c r="A252" s="97">
        <f>A251+0.01</f>
        <v>29.03</v>
      </c>
      <c r="B252" s="95" t="s">
        <v>57</v>
      </c>
      <c r="C252" s="96">
        <v>5.42</v>
      </c>
      <c r="D252" s="97" t="s">
        <v>12</v>
      </c>
      <c r="E252" s="79"/>
      <c r="F252" s="150">
        <f t="shared" si="23"/>
        <v>0</v>
      </c>
      <c r="G252" s="76"/>
    </row>
    <row r="253" spans="1:7" s="74" customFormat="1" ht="18" customHeight="1">
      <c r="A253" s="97">
        <f>A252+0.01</f>
        <v>29.04</v>
      </c>
      <c r="B253" s="95" t="s">
        <v>17</v>
      </c>
      <c r="C253" s="96">
        <v>18.579999999999998</v>
      </c>
      <c r="D253" s="97" t="s">
        <v>11</v>
      </c>
      <c r="E253" s="79"/>
      <c r="F253" s="150">
        <f t="shared" si="23"/>
        <v>0</v>
      </c>
      <c r="G253" s="76"/>
    </row>
    <row r="254" spans="1:7" s="74" customFormat="1" ht="18" customHeight="1">
      <c r="A254" s="97"/>
      <c r="B254" s="95"/>
      <c r="C254" s="96"/>
      <c r="D254" s="97"/>
      <c r="E254" s="79"/>
      <c r="F254" s="150"/>
      <c r="G254" s="76">
        <f>SUM(F250:F253)</f>
        <v>0</v>
      </c>
    </row>
    <row r="255" spans="1:7" s="120" customFormat="1" ht="15" customHeight="1">
      <c r="A255" s="94">
        <v>30</v>
      </c>
      <c r="B255" s="84" t="s">
        <v>390</v>
      </c>
      <c r="C255" s="85"/>
      <c r="D255" s="86"/>
      <c r="E255" s="87"/>
      <c r="F255" s="150"/>
      <c r="G255" s="89"/>
    </row>
    <row r="256" spans="1:7" s="74" customFormat="1" ht="18" customHeight="1">
      <c r="A256" s="97">
        <f>A255+0.01</f>
        <v>30.01</v>
      </c>
      <c r="B256" s="95" t="s">
        <v>333</v>
      </c>
      <c r="C256" s="96">
        <v>2.52</v>
      </c>
      <c r="D256" s="97" t="s">
        <v>6</v>
      </c>
      <c r="E256" s="79"/>
      <c r="F256" s="150">
        <f t="shared" si="23"/>
        <v>0</v>
      </c>
      <c r="G256" s="76"/>
    </row>
    <row r="257" spans="1:7" s="74" customFormat="1" ht="18" customHeight="1">
      <c r="A257" s="97">
        <f>A256+0.01</f>
        <v>30.02</v>
      </c>
      <c r="B257" s="95" t="s">
        <v>48</v>
      </c>
      <c r="C257" s="96">
        <v>4.05</v>
      </c>
      <c r="D257" s="97" t="s">
        <v>6</v>
      </c>
      <c r="E257" s="79"/>
      <c r="F257" s="150">
        <f t="shared" si="23"/>
        <v>0</v>
      </c>
      <c r="G257" s="76"/>
    </row>
    <row r="258" spans="1:7" s="74" customFormat="1" ht="18" customHeight="1">
      <c r="A258" s="97">
        <f>A257+0.01</f>
        <v>30.03</v>
      </c>
      <c r="B258" s="95" t="s">
        <v>332</v>
      </c>
      <c r="C258" s="96">
        <v>1.23</v>
      </c>
      <c r="D258" s="97" t="s">
        <v>6</v>
      </c>
      <c r="E258" s="79"/>
      <c r="F258" s="150">
        <f t="shared" si="23"/>
        <v>0</v>
      </c>
      <c r="G258" s="76"/>
    </row>
    <row r="259" spans="1:7" s="74" customFormat="1" ht="18" customHeight="1">
      <c r="A259" s="97"/>
      <c r="B259" s="95"/>
      <c r="C259" s="96"/>
      <c r="D259" s="97"/>
      <c r="E259" s="79"/>
      <c r="F259" s="150"/>
      <c r="G259" s="76">
        <f>SUM(F256:F258)</f>
        <v>0</v>
      </c>
    </row>
    <row r="260" spans="1:7" s="120" customFormat="1" ht="15" customHeight="1">
      <c r="A260" s="99">
        <v>31</v>
      </c>
      <c r="B260" s="84" t="s">
        <v>49</v>
      </c>
      <c r="C260" s="85"/>
      <c r="D260" s="86"/>
      <c r="E260" s="87"/>
      <c r="F260" s="150"/>
      <c r="G260" s="89"/>
    </row>
    <row r="261" spans="1:7" s="74" customFormat="1" ht="18" customHeight="1">
      <c r="A261" s="97">
        <f>A260+0.01</f>
        <v>31.01</v>
      </c>
      <c r="B261" s="95" t="s">
        <v>50</v>
      </c>
      <c r="C261" s="96">
        <v>26.88</v>
      </c>
      <c r="D261" s="97" t="s">
        <v>5</v>
      </c>
      <c r="E261" s="79"/>
      <c r="F261" s="150">
        <f t="shared" ref="F260:F323" si="26">ROUND(C261*E261,2)</f>
        <v>0</v>
      </c>
      <c r="G261" s="76"/>
    </row>
    <row r="262" spans="1:7" s="74" customFormat="1" ht="18" customHeight="1">
      <c r="A262" s="97"/>
      <c r="B262" s="95"/>
      <c r="C262" s="96"/>
      <c r="D262" s="97"/>
      <c r="E262" s="79"/>
      <c r="F262" s="150"/>
      <c r="G262" s="76">
        <f>SUM(F261)</f>
        <v>0</v>
      </c>
    </row>
    <row r="263" spans="1:7" s="120" customFormat="1" ht="15" customHeight="1">
      <c r="A263" s="99">
        <v>32</v>
      </c>
      <c r="B263" s="84" t="s">
        <v>51</v>
      </c>
      <c r="C263" s="85"/>
      <c r="D263" s="86"/>
      <c r="E263" s="87"/>
      <c r="F263" s="150"/>
      <c r="G263" s="89"/>
    </row>
    <row r="264" spans="1:7" s="74" customFormat="1" ht="18" customHeight="1">
      <c r="A264" s="97">
        <f>A263+0.01</f>
        <v>32.01</v>
      </c>
      <c r="B264" s="95" t="s">
        <v>323</v>
      </c>
      <c r="C264" s="96">
        <v>19.32</v>
      </c>
      <c r="D264" s="97" t="s">
        <v>5</v>
      </c>
      <c r="E264" s="79"/>
      <c r="F264" s="150">
        <f t="shared" si="26"/>
        <v>0</v>
      </c>
      <c r="G264" s="76"/>
    </row>
    <row r="265" spans="1:7" s="74" customFormat="1" ht="18" customHeight="1">
      <c r="A265" s="97">
        <f>A264+0.01</f>
        <v>32.020000000000003</v>
      </c>
      <c r="B265" s="95" t="s">
        <v>324</v>
      </c>
      <c r="C265" s="96">
        <v>7.88</v>
      </c>
      <c r="D265" s="97" t="s">
        <v>5</v>
      </c>
      <c r="E265" s="79"/>
      <c r="F265" s="150">
        <f t="shared" si="26"/>
        <v>0</v>
      </c>
      <c r="G265" s="76"/>
    </row>
    <row r="266" spans="1:7" s="74" customFormat="1" ht="18" customHeight="1">
      <c r="A266" s="97">
        <f>A265+0.01</f>
        <v>32.03</v>
      </c>
      <c r="B266" s="95" t="s">
        <v>148</v>
      </c>
      <c r="C266" s="96">
        <v>7.88</v>
      </c>
      <c r="D266" s="97" t="s">
        <v>5</v>
      </c>
      <c r="E266" s="79"/>
      <c r="F266" s="150">
        <f t="shared" si="26"/>
        <v>0</v>
      </c>
      <c r="G266" s="76"/>
    </row>
    <row r="267" spans="1:7" s="74" customFormat="1" ht="18" customHeight="1">
      <c r="A267" s="97">
        <f>A266+0.01</f>
        <v>32.04</v>
      </c>
      <c r="B267" s="95" t="s">
        <v>289</v>
      </c>
      <c r="C267" s="96">
        <v>79.02</v>
      </c>
      <c r="D267" s="97" t="s">
        <v>9</v>
      </c>
      <c r="E267" s="79"/>
      <c r="F267" s="150">
        <f t="shared" si="26"/>
        <v>0</v>
      </c>
      <c r="G267" s="76"/>
    </row>
    <row r="268" spans="1:7" s="74" customFormat="1" ht="18" customHeight="1">
      <c r="A268" s="97"/>
      <c r="B268" s="95"/>
      <c r="C268" s="96"/>
      <c r="D268" s="97"/>
      <c r="E268" s="79"/>
      <c r="F268" s="150"/>
      <c r="G268" s="76">
        <f>SUM(F264:F267)</f>
        <v>0</v>
      </c>
    </row>
    <row r="269" spans="1:7" s="120" customFormat="1" ht="15" customHeight="1">
      <c r="A269" s="99">
        <v>33</v>
      </c>
      <c r="B269" s="84" t="s">
        <v>56</v>
      </c>
      <c r="C269" s="85"/>
      <c r="D269" s="86"/>
      <c r="E269" s="87"/>
      <c r="F269" s="150"/>
      <c r="G269" s="89"/>
    </row>
    <row r="270" spans="1:7" s="120" customFormat="1" ht="37.5" customHeight="1">
      <c r="A270" s="78">
        <f>A269+0.01</f>
        <v>33.01</v>
      </c>
      <c r="B270" s="98" t="s">
        <v>340</v>
      </c>
      <c r="C270" s="77">
        <v>46.38</v>
      </c>
      <c r="D270" s="78" t="s">
        <v>5</v>
      </c>
      <c r="E270" s="90"/>
      <c r="F270" s="150">
        <f t="shared" si="26"/>
        <v>0</v>
      </c>
      <c r="G270" s="89"/>
    </row>
    <row r="271" spans="1:7" s="120" customFormat="1" ht="25.5" customHeight="1">
      <c r="A271" s="78">
        <f>A270+0.01</f>
        <v>33.020000000000003</v>
      </c>
      <c r="B271" s="80" t="s">
        <v>242</v>
      </c>
      <c r="C271" s="77">
        <v>46.38</v>
      </c>
      <c r="D271" s="78" t="s">
        <v>5</v>
      </c>
      <c r="E271" s="90"/>
      <c r="F271" s="150">
        <f t="shared" si="26"/>
        <v>0</v>
      </c>
      <c r="G271" s="89"/>
    </row>
    <row r="272" spans="1:7" s="74" customFormat="1" ht="18" customHeight="1">
      <c r="A272" s="97"/>
      <c r="B272" s="95"/>
      <c r="C272" s="96"/>
      <c r="D272" s="97"/>
      <c r="E272" s="79"/>
      <c r="F272" s="150"/>
      <c r="G272" s="76">
        <f>SUM(F270:F271)</f>
        <v>0</v>
      </c>
    </row>
    <row r="273" spans="1:7" s="120" customFormat="1" ht="15" customHeight="1">
      <c r="A273" s="94">
        <v>34</v>
      </c>
      <c r="B273" s="84" t="s">
        <v>385</v>
      </c>
      <c r="C273" s="85"/>
      <c r="D273" s="86"/>
      <c r="E273" s="87"/>
      <c r="F273" s="150"/>
      <c r="G273" s="101"/>
    </row>
    <row r="274" spans="1:7" s="74" customFormat="1" ht="15" customHeight="1">
      <c r="A274" s="75">
        <f>A273+0.01</f>
        <v>34.01</v>
      </c>
      <c r="B274" s="103" t="s">
        <v>104</v>
      </c>
      <c r="C274" s="82">
        <v>16.8</v>
      </c>
      <c r="D274" s="75" t="s">
        <v>9</v>
      </c>
      <c r="E274" s="79"/>
      <c r="F274" s="150">
        <f t="shared" si="26"/>
        <v>0</v>
      </c>
      <c r="G274" s="76"/>
    </row>
    <row r="275" spans="1:7" s="74" customFormat="1" ht="15" customHeight="1">
      <c r="A275" s="75">
        <f>A274+0.01</f>
        <v>34.020000000000003</v>
      </c>
      <c r="B275" s="103" t="s">
        <v>45</v>
      </c>
      <c r="C275" s="82">
        <v>46.38</v>
      </c>
      <c r="D275" s="75" t="s">
        <v>5</v>
      </c>
      <c r="E275" s="79"/>
      <c r="F275" s="150">
        <f t="shared" si="26"/>
        <v>0</v>
      </c>
      <c r="G275" s="76"/>
    </row>
    <row r="276" spans="1:7" s="74" customFormat="1" ht="18" customHeight="1">
      <c r="A276" s="97"/>
      <c r="B276" s="95"/>
      <c r="C276" s="96"/>
      <c r="D276" s="97"/>
      <c r="E276" s="79"/>
      <c r="F276" s="150"/>
      <c r="G276" s="76">
        <f>SUM(F274:F275)</f>
        <v>0</v>
      </c>
    </row>
    <row r="277" spans="1:7" s="5" customFormat="1" ht="16.2" customHeight="1">
      <c r="A277" s="36" t="s">
        <v>260</v>
      </c>
      <c r="B277" s="66" t="s">
        <v>243</v>
      </c>
      <c r="C277" s="64"/>
      <c r="D277" s="65"/>
      <c r="E277" s="57"/>
      <c r="F277" s="58"/>
      <c r="G277" s="58"/>
    </row>
    <row r="278" spans="1:7" s="120" customFormat="1" ht="15" customHeight="1">
      <c r="A278" s="94">
        <v>35</v>
      </c>
      <c r="B278" s="84" t="s">
        <v>0</v>
      </c>
      <c r="C278" s="85"/>
      <c r="D278" s="86"/>
      <c r="E278" s="87"/>
      <c r="F278" s="150"/>
      <c r="G278" s="76"/>
    </row>
    <row r="279" spans="1:7" s="74" customFormat="1" ht="15" customHeight="1">
      <c r="A279" s="75">
        <f>A278+0.01</f>
        <v>35.01</v>
      </c>
      <c r="B279" s="103" t="s">
        <v>46</v>
      </c>
      <c r="C279" s="82">
        <v>17.350000000000001</v>
      </c>
      <c r="D279" s="75" t="s">
        <v>5</v>
      </c>
      <c r="E279" s="79"/>
      <c r="F279" s="150">
        <f t="shared" si="26"/>
        <v>0</v>
      </c>
      <c r="G279" s="76"/>
    </row>
    <row r="280" spans="1:7" s="74" customFormat="1" ht="15" customHeight="1">
      <c r="A280" s="75">
        <f>A279+0.01</f>
        <v>35.020000000000003</v>
      </c>
      <c r="B280" s="103" t="s">
        <v>47</v>
      </c>
      <c r="C280" s="82">
        <v>35.47</v>
      </c>
      <c r="D280" s="75" t="s">
        <v>5</v>
      </c>
      <c r="E280" s="79"/>
      <c r="F280" s="150">
        <f t="shared" si="26"/>
        <v>0</v>
      </c>
      <c r="G280" s="76"/>
    </row>
    <row r="281" spans="1:7" s="74" customFormat="1" ht="18" customHeight="1">
      <c r="A281" s="97"/>
      <c r="B281" s="95"/>
      <c r="C281" s="96"/>
      <c r="D281" s="97"/>
      <c r="E281" s="79"/>
      <c r="F281" s="150"/>
      <c r="G281" s="76">
        <f>SUM(F279:F280)</f>
        <v>0</v>
      </c>
    </row>
    <row r="282" spans="1:7" s="120" customFormat="1" ht="15" customHeight="1">
      <c r="A282" s="94">
        <v>36</v>
      </c>
      <c r="B282" s="84" t="s">
        <v>1</v>
      </c>
      <c r="C282" s="85"/>
      <c r="D282" s="86"/>
      <c r="E282" s="87"/>
      <c r="F282" s="150"/>
      <c r="G282" s="89"/>
    </row>
    <row r="283" spans="1:7" s="74" customFormat="1" ht="15" customHeight="1">
      <c r="A283" s="75">
        <f>A282+0.01</f>
        <v>36.01</v>
      </c>
      <c r="B283" s="103" t="s">
        <v>195</v>
      </c>
      <c r="C283" s="82">
        <v>1.17</v>
      </c>
      <c r="D283" s="75" t="s">
        <v>10</v>
      </c>
      <c r="E283" s="79"/>
      <c r="F283" s="150">
        <f t="shared" si="26"/>
        <v>0</v>
      </c>
      <c r="G283" s="76"/>
    </row>
    <row r="284" spans="1:7" s="74" customFormat="1" ht="15" customHeight="1">
      <c r="A284" s="75">
        <f>A283+0.01</f>
        <v>36.020000000000003</v>
      </c>
      <c r="B284" s="103" t="s">
        <v>325</v>
      </c>
      <c r="C284" s="82">
        <v>3.6</v>
      </c>
      <c r="D284" s="75" t="s">
        <v>10</v>
      </c>
      <c r="E284" s="79"/>
      <c r="F284" s="150">
        <f t="shared" si="26"/>
        <v>0</v>
      </c>
      <c r="G284" s="76"/>
    </row>
    <row r="285" spans="1:7" s="74" customFormat="1" ht="15" customHeight="1">
      <c r="A285" s="75">
        <f>A284+0.01</f>
        <v>36.03</v>
      </c>
      <c r="B285" s="103" t="s">
        <v>326</v>
      </c>
      <c r="C285" s="82">
        <v>2.7</v>
      </c>
      <c r="D285" s="75" t="s">
        <v>10</v>
      </c>
      <c r="E285" s="79"/>
      <c r="F285" s="150">
        <f t="shared" si="26"/>
        <v>0</v>
      </c>
      <c r="G285" s="76"/>
    </row>
    <row r="286" spans="1:7" s="74" customFormat="1" ht="15" customHeight="1">
      <c r="A286" s="75">
        <f>A285+0.01</f>
        <v>36.04</v>
      </c>
      <c r="B286" s="103" t="s">
        <v>57</v>
      </c>
      <c r="C286" s="82">
        <v>3.58</v>
      </c>
      <c r="D286" s="75" t="s">
        <v>12</v>
      </c>
      <c r="E286" s="79"/>
      <c r="F286" s="150">
        <f t="shared" si="26"/>
        <v>0</v>
      </c>
      <c r="G286" s="76"/>
    </row>
    <row r="287" spans="1:7" s="74" customFormat="1" ht="15" customHeight="1">
      <c r="A287" s="75">
        <f>A286+0.01</f>
        <v>36.049999999999997</v>
      </c>
      <c r="B287" s="103" t="s">
        <v>17</v>
      </c>
      <c r="C287" s="82">
        <v>2.9</v>
      </c>
      <c r="D287" s="75" t="s">
        <v>11</v>
      </c>
      <c r="E287" s="79"/>
      <c r="F287" s="150">
        <f t="shared" si="26"/>
        <v>0</v>
      </c>
      <c r="G287" s="76"/>
    </row>
    <row r="288" spans="1:7" s="74" customFormat="1" ht="18" customHeight="1">
      <c r="A288" s="97"/>
      <c r="B288" s="95"/>
      <c r="C288" s="96"/>
      <c r="D288" s="97"/>
      <c r="E288" s="79"/>
      <c r="F288" s="150"/>
      <c r="G288" s="76">
        <f>SUM(F283:F287)</f>
        <v>0</v>
      </c>
    </row>
    <row r="289" spans="1:7" s="120" customFormat="1" ht="15" customHeight="1">
      <c r="A289" s="94">
        <v>37</v>
      </c>
      <c r="B289" s="84" t="s">
        <v>390</v>
      </c>
      <c r="C289" s="85"/>
      <c r="D289" s="86"/>
      <c r="E289" s="87"/>
      <c r="F289" s="150"/>
      <c r="G289" s="89"/>
    </row>
    <row r="290" spans="1:7" s="74" customFormat="1" ht="15" customHeight="1">
      <c r="A290" s="75">
        <f>A289+0.01</f>
        <v>37.01</v>
      </c>
      <c r="B290" s="103" t="s">
        <v>328</v>
      </c>
      <c r="C290" s="82">
        <v>0.42</v>
      </c>
      <c r="D290" s="75" t="s">
        <v>6</v>
      </c>
      <c r="E290" s="79"/>
      <c r="F290" s="150">
        <f t="shared" si="26"/>
        <v>0</v>
      </c>
      <c r="G290" s="76"/>
    </row>
    <row r="291" spans="1:7" s="74" customFormat="1" ht="15" customHeight="1">
      <c r="A291" s="75">
        <f>A290+0.01</f>
        <v>37.020000000000003</v>
      </c>
      <c r="B291" s="103" t="s">
        <v>329</v>
      </c>
      <c r="C291" s="82">
        <v>0.9</v>
      </c>
      <c r="D291" s="75" t="s">
        <v>6</v>
      </c>
      <c r="E291" s="79"/>
      <c r="F291" s="150">
        <f t="shared" si="26"/>
        <v>0</v>
      </c>
      <c r="G291" s="76"/>
    </row>
    <row r="292" spans="1:7" s="74" customFormat="1" ht="15" customHeight="1">
      <c r="A292" s="75">
        <f>A291+0.01</f>
        <v>37.03</v>
      </c>
      <c r="B292" s="103" t="s">
        <v>330</v>
      </c>
      <c r="C292" s="82">
        <v>1.2</v>
      </c>
      <c r="D292" s="75" t="s">
        <v>6</v>
      </c>
      <c r="E292" s="79"/>
      <c r="F292" s="150">
        <f t="shared" si="26"/>
        <v>0</v>
      </c>
      <c r="G292" s="76"/>
    </row>
    <row r="293" spans="1:7" s="74" customFormat="1" ht="15" customHeight="1">
      <c r="A293" s="75">
        <f>A292+0.01</f>
        <v>37.04</v>
      </c>
      <c r="B293" s="103" t="s">
        <v>331</v>
      </c>
      <c r="C293" s="82">
        <v>0.27</v>
      </c>
      <c r="D293" s="75" t="s">
        <v>6</v>
      </c>
      <c r="E293" s="79"/>
      <c r="F293" s="150">
        <f t="shared" si="26"/>
        <v>0</v>
      </c>
      <c r="G293" s="76"/>
    </row>
    <row r="294" spans="1:7" s="74" customFormat="1" ht="15" customHeight="1">
      <c r="A294" s="75">
        <f>A293+0.01</f>
        <v>37.049999999999997</v>
      </c>
      <c r="B294" s="103" t="s">
        <v>327</v>
      </c>
      <c r="C294" s="82">
        <v>0.28999999999999998</v>
      </c>
      <c r="D294" s="75" t="s">
        <v>6</v>
      </c>
      <c r="E294" s="79"/>
      <c r="F294" s="150">
        <f t="shared" si="26"/>
        <v>0</v>
      </c>
      <c r="G294" s="76"/>
    </row>
    <row r="295" spans="1:7" s="74" customFormat="1" ht="18" customHeight="1">
      <c r="A295" s="97"/>
      <c r="B295" s="95"/>
      <c r="C295" s="96"/>
      <c r="D295" s="97"/>
      <c r="E295" s="79"/>
      <c r="F295" s="150"/>
      <c r="G295" s="76">
        <f>SUM(F290:F294)</f>
        <v>0</v>
      </c>
    </row>
    <row r="296" spans="1:7" s="120" customFormat="1" ht="15" customHeight="1">
      <c r="A296" s="99">
        <v>38</v>
      </c>
      <c r="B296" s="84" t="s">
        <v>49</v>
      </c>
      <c r="C296" s="85"/>
      <c r="D296" s="86"/>
      <c r="E296" s="87"/>
      <c r="F296" s="150"/>
      <c r="G296" s="89"/>
    </row>
    <row r="297" spans="1:7" s="74" customFormat="1" ht="15" customHeight="1">
      <c r="A297" s="75">
        <f>A296+0.01</f>
        <v>38.01</v>
      </c>
      <c r="B297" s="103" t="s">
        <v>50</v>
      </c>
      <c r="C297" s="82">
        <v>4.4800000000000004</v>
      </c>
      <c r="D297" s="75" t="s">
        <v>5</v>
      </c>
      <c r="E297" s="79"/>
      <c r="F297" s="150">
        <f t="shared" si="26"/>
        <v>0</v>
      </c>
      <c r="G297" s="76"/>
    </row>
    <row r="298" spans="1:7" s="74" customFormat="1" ht="18" customHeight="1">
      <c r="A298" s="97"/>
      <c r="B298" s="95"/>
      <c r="C298" s="96"/>
      <c r="D298" s="97"/>
      <c r="E298" s="79"/>
      <c r="F298" s="150"/>
      <c r="G298" s="76">
        <f>SUM(F296:F297)</f>
        <v>0</v>
      </c>
    </row>
    <row r="299" spans="1:7" s="120" customFormat="1" ht="15" customHeight="1">
      <c r="A299" s="99">
        <v>39</v>
      </c>
      <c r="B299" s="84" t="s">
        <v>51</v>
      </c>
      <c r="C299" s="85"/>
      <c r="D299" s="86"/>
      <c r="E299" s="87"/>
      <c r="F299" s="150"/>
      <c r="G299" s="89"/>
    </row>
    <row r="300" spans="1:7" s="74" customFormat="1" ht="15" customHeight="1">
      <c r="A300" s="75">
        <f>A299+0.01</f>
        <v>39.01</v>
      </c>
      <c r="B300" s="103" t="s">
        <v>52</v>
      </c>
      <c r="C300" s="82">
        <v>3.22</v>
      </c>
      <c r="D300" s="75" t="s">
        <v>5</v>
      </c>
      <c r="E300" s="79"/>
      <c r="F300" s="150">
        <f t="shared" si="26"/>
        <v>0</v>
      </c>
      <c r="G300" s="76"/>
    </row>
    <row r="301" spans="1:7" s="74" customFormat="1" ht="15" customHeight="1">
      <c r="A301" s="75">
        <f>A300+0.01</f>
        <v>39.020000000000003</v>
      </c>
      <c r="B301" s="103" t="s">
        <v>53</v>
      </c>
      <c r="C301" s="82">
        <v>2.71</v>
      </c>
      <c r="D301" s="75" t="s">
        <v>5</v>
      </c>
      <c r="E301" s="79"/>
      <c r="F301" s="150">
        <f t="shared" si="26"/>
        <v>0</v>
      </c>
      <c r="G301" s="76"/>
    </row>
    <row r="302" spans="1:7" s="74" customFormat="1" ht="15" customHeight="1">
      <c r="A302" s="75">
        <f>A301+0.01</f>
        <v>39.03</v>
      </c>
      <c r="B302" s="103" t="s">
        <v>148</v>
      </c>
      <c r="C302" s="82">
        <v>2.71</v>
      </c>
      <c r="D302" s="75" t="s">
        <v>5</v>
      </c>
      <c r="E302" s="79"/>
      <c r="F302" s="150">
        <f t="shared" si="26"/>
        <v>0</v>
      </c>
      <c r="G302" s="76"/>
    </row>
    <row r="303" spans="1:7" s="74" customFormat="1" ht="15" customHeight="1">
      <c r="A303" s="75">
        <f>A302+0.01</f>
        <v>39.04</v>
      </c>
      <c r="B303" s="103" t="s">
        <v>289</v>
      </c>
      <c r="C303" s="82">
        <v>23.54</v>
      </c>
      <c r="D303" s="75" t="s">
        <v>9</v>
      </c>
      <c r="E303" s="79"/>
      <c r="F303" s="150">
        <f t="shared" si="26"/>
        <v>0</v>
      </c>
      <c r="G303" s="76"/>
    </row>
    <row r="304" spans="1:7" s="74" customFormat="1" ht="17.399999999999999" customHeight="1">
      <c r="A304" s="97"/>
      <c r="B304" s="95"/>
      <c r="C304" s="96"/>
      <c r="D304" s="97"/>
      <c r="E304" s="79"/>
      <c r="F304" s="150"/>
      <c r="G304" s="76">
        <f>SUM(F300:F303)</f>
        <v>0</v>
      </c>
    </row>
    <row r="305" spans="1:7" s="120" customFormat="1" ht="15" customHeight="1">
      <c r="A305" s="99">
        <v>40</v>
      </c>
      <c r="B305" s="84" t="s">
        <v>56</v>
      </c>
      <c r="C305" s="85"/>
      <c r="D305" s="86"/>
      <c r="E305" s="87"/>
      <c r="F305" s="150"/>
      <c r="G305" s="89"/>
    </row>
    <row r="306" spans="1:7" s="120" customFormat="1" ht="34.200000000000003">
      <c r="A306" s="78">
        <f>A305+0.01</f>
        <v>40.01</v>
      </c>
      <c r="B306" s="100" t="s">
        <v>341</v>
      </c>
      <c r="C306" s="77">
        <v>15.46</v>
      </c>
      <c r="D306" s="78" t="s">
        <v>5</v>
      </c>
      <c r="E306" s="90"/>
      <c r="F306" s="150">
        <f t="shared" si="26"/>
        <v>0</v>
      </c>
      <c r="G306" s="89"/>
    </row>
    <row r="307" spans="1:7" s="120" customFormat="1" ht="22.8">
      <c r="A307" s="78">
        <f>A306+0.01</f>
        <v>40.020000000000003</v>
      </c>
      <c r="B307" s="80" t="s">
        <v>244</v>
      </c>
      <c r="C307" s="77">
        <v>11.29</v>
      </c>
      <c r="D307" s="78" t="s">
        <v>5</v>
      </c>
      <c r="E307" s="90"/>
      <c r="F307" s="150">
        <f t="shared" si="26"/>
        <v>0</v>
      </c>
      <c r="G307" s="89"/>
    </row>
    <row r="308" spans="1:7" s="120" customFormat="1" ht="22.8">
      <c r="A308" s="78">
        <f>A307+0.01</f>
        <v>40.03</v>
      </c>
      <c r="B308" s="100" t="s">
        <v>66</v>
      </c>
      <c r="C308" s="77">
        <v>4.17</v>
      </c>
      <c r="D308" s="78" t="s">
        <v>5</v>
      </c>
      <c r="E308" s="90"/>
      <c r="F308" s="150">
        <f t="shared" si="26"/>
        <v>0</v>
      </c>
      <c r="G308" s="89"/>
    </row>
    <row r="309" spans="1:7" s="74" customFormat="1" ht="17.399999999999999" customHeight="1">
      <c r="A309" s="97"/>
      <c r="B309" s="95"/>
      <c r="C309" s="96"/>
      <c r="D309" s="97"/>
      <c r="E309" s="79"/>
      <c r="F309" s="150"/>
      <c r="G309" s="76">
        <f>SUM(F306:F308)</f>
        <v>0</v>
      </c>
    </row>
    <row r="310" spans="1:7" s="120" customFormat="1" ht="15" customHeight="1">
      <c r="A310" s="94">
        <v>41</v>
      </c>
      <c r="B310" s="84" t="s">
        <v>385</v>
      </c>
      <c r="C310" s="85"/>
      <c r="D310" s="86"/>
      <c r="E310" s="87"/>
      <c r="F310" s="150"/>
      <c r="G310" s="101"/>
    </row>
    <row r="311" spans="1:7" s="74" customFormat="1" ht="15" customHeight="1">
      <c r="A311" s="75">
        <f>A310+0.01</f>
        <v>41.01</v>
      </c>
      <c r="B311" s="103" t="s">
        <v>104</v>
      </c>
      <c r="C311" s="82">
        <v>2.8</v>
      </c>
      <c r="D311" s="75" t="s">
        <v>9</v>
      </c>
      <c r="E311" s="79"/>
      <c r="F311" s="150">
        <f t="shared" si="26"/>
        <v>0</v>
      </c>
      <c r="G311" s="76"/>
    </row>
    <row r="312" spans="1:7" s="74" customFormat="1" ht="15" customHeight="1">
      <c r="A312" s="75">
        <f>A311+0.01</f>
        <v>41.02</v>
      </c>
      <c r="B312" s="103" t="s">
        <v>45</v>
      </c>
      <c r="C312" s="82">
        <v>17.350000000000001</v>
      </c>
      <c r="D312" s="75" t="s">
        <v>5</v>
      </c>
      <c r="E312" s="79"/>
      <c r="F312" s="150">
        <f t="shared" si="26"/>
        <v>0</v>
      </c>
      <c r="G312" s="76"/>
    </row>
    <row r="313" spans="1:7" s="74" customFormat="1" ht="17.399999999999999" customHeight="1">
      <c r="A313" s="97"/>
      <c r="B313" s="95"/>
      <c r="C313" s="96"/>
      <c r="D313" s="97"/>
      <c r="E313" s="79"/>
      <c r="F313" s="150"/>
      <c r="G313" s="76">
        <f>SUM(F311:F312)</f>
        <v>0</v>
      </c>
    </row>
    <row r="314" spans="1:7" s="5" customFormat="1" ht="16.2" customHeight="1">
      <c r="A314" s="36" t="s">
        <v>261</v>
      </c>
      <c r="B314" s="66" t="s">
        <v>69</v>
      </c>
      <c r="C314" s="64"/>
      <c r="D314" s="65"/>
      <c r="E314" s="57"/>
      <c r="F314" s="58"/>
      <c r="G314" s="58"/>
    </row>
    <row r="315" spans="1:7" s="120" customFormat="1" ht="15" customHeight="1">
      <c r="A315" s="94">
        <v>42</v>
      </c>
      <c r="B315" s="84" t="s">
        <v>0</v>
      </c>
      <c r="C315" s="85"/>
      <c r="D315" s="86"/>
      <c r="E315" s="87"/>
      <c r="F315" s="150"/>
      <c r="G315" s="76"/>
    </row>
    <row r="316" spans="1:7" s="74" customFormat="1" ht="15" customHeight="1">
      <c r="A316" s="75">
        <f>A315+0.01</f>
        <v>42.01</v>
      </c>
      <c r="B316" s="103" t="s">
        <v>46</v>
      </c>
      <c r="C316" s="82">
        <v>5</v>
      </c>
      <c r="D316" s="75" t="s">
        <v>5</v>
      </c>
      <c r="E316" s="79"/>
      <c r="F316" s="150">
        <f t="shared" si="26"/>
        <v>0</v>
      </c>
      <c r="G316" s="76"/>
    </row>
    <row r="317" spans="1:7" s="74" customFormat="1" ht="15" customHeight="1">
      <c r="A317" s="75">
        <f>A316+0.01</f>
        <v>42.02</v>
      </c>
      <c r="B317" s="103" t="s">
        <v>47</v>
      </c>
      <c r="C317" s="82">
        <v>6.4</v>
      </c>
      <c r="D317" s="75" t="s">
        <v>5</v>
      </c>
      <c r="E317" s="79"/>
      <c r="F317" s="150">
        <f t="shared" si="26"/>
        <v>0</v>
      </c>
      <c r="G317" s="76"/>
    </row>
    <row r="318" spans="1:7" s="74" customFormat="1" ht="17.399999999999999" customHeight="1">
      <c r="A318" s="97"/>
      <c r="B318" s="95"/>
      <c r="C318" s="96"/>
      <c r="D318" s="97"/>
      <c r="E318" s="79"/>
      <c r="F318" s="150"/>
      <c r="G318" s="76">
        <f>SUM(F316:F317)</f>
        <v>0</v>
      </c>
    </row>
    <row r="319" spans="1:7" s="120" customFormat="1" ht="15" customHeight="1">
      <c r="A319" s="94">
        <v>43</v>
      </c>
      <c r="B319" s="84" t="s">
        <v>1</v>
      </c>
      <c r="C319" s="85"/>
      <c r="D319" s="86"/>
      <c r="E319" s="87"/>
      <c r="F319" s="150"/>
      <c r="G319" s="89"/>
    </row>
    <row r="320" spans="1:7" s="74" customFormat="1" ht="15" customHeight="1">
      <c r="A320" s="75">
        <f>A319+0.01</f>
        <v>43.01</v>
      </c>
      <c r="B320" s="103" t="s">
        <v>335</v>
      </c>
      <c r="C320" s="82">
        <v>0.77</v>
      </c>
      <c r="D320" s="75" t="s">
        <v>10</v>
      </c>
      <c r="E320" s="79"/>
      <c r="F320" s="150">
        <f t="shared" si="26"/>
        <v>0</v>
      </c>
      <c r="G320" s="76"/>
    </row>
    <row r="321" spans="1:7" s="74" customFormat="1" ht="15" customHeight="1">
      <c r="A321" s="75">
        <f>A320+0.01</f>
        <v>43.02</v>
      </c>
      <c r="B321" s="103" t="s">
        <v>57</v>
      </c>
      <c r="C321" s="82">
        <v>0.57999999999999996</v>
      </c>
      <c r="D321" s="75" t="s">
        <v>12</v>
      </c>
      <c r="E321" s="79"/>
      <c r="F321" s="150">
        <f t="shared" si="26"/>
        <v>0</v>
      </c>
      <c r="G321" s="76"/>
    </row>
    <row r="322" spans="1:7" s="74" customFormat="1" ht="15" customHeight="1">
      <c r="A322" s="75">
        <f>A321+0.01</f>
        <v>43.03</v>
      </c>
      <c r="B322" s="103" t="s">
        <v>17</v>
      </c>
      <c r="C322" s="82">
        <v>0.25</v>
      </c>
      <c r="D322" s="75" t="s">
        <v>11</v>
      </c>
      <c r="E322" s="79"/>
      <c r="F322" s="150">
        <f t="shared" si="26"/>
        <v>0</v>
      </c>
      <c r="G322" s="76"/>
    </row>
    <row r="323" spans="1:7" s="74" customFormat="1" ht="17.399999999999999" customHeight="1">
      <c r="A323" s="97"/>
      <c r="B323" s="95"/>
      <c r="C323" s="96"/>
      <c r="D323" s="97"/>
      <c r="E323" s="79"/>
      <c r="F323" s="150"/>
      <c r="G323" s="76">
        <f>SUM(F320:F322)</f>
        <v>0</v>
      </c>
    </row>
    <row r="324" spans="1:7" s="120" customFormat="1" ht="15" customHeight="1">
      <c r="A324" s="94">
        <v>44</v>
      </c>
      <c r="B324" s="84" t="s">
        <v>390</v>
      </c>
      <c r="C324" s="85"/>
      <c r="D324" s="86"/>
      <c r="E324" s="87"/>
      <c r="F324" s="150"/>
      <c r="G324" s="89"/>
    </row>
    <row r="325" spans="1:7" s="120" customFormat="1" ht="12">
      <c r="A325" s="75">
        <f>A324+0.01</f>
        <v>44.01</v>
      </c>
      <c r="B325" s="95" t="s">
        <v>336</v>
      </c>
      <c r="C325" s="77">
        <v>0.38</v>
      </c>
      <c r="D325" s="78" t="s">
        <v>6</v>
      </c>
      <c r="E325" s="90"/>
      <c r="F325" s="150">
        <f t="shared" ref="F325:F387" si="27">ROUND(C325*E325,2)</f>
        <v>0</v>
      </c>
      <c r="G325" s="89"/>
    </row>
    <row r="326" spans="1:7" s="120" customFormat="1" ht="12">
      <c r="A326" s="75">
        <f>A325+0.01</f>
        <v>44.02</v>
      </c>
      <c r="B326" s="95" t="s">
        <v>337</v>
      </c>
      <c r="C326" s="77">
        <v>0.11</v>
      </c>
      <c r="D326" s="78" t="s">
        <v>6</v>
      </c>
      <c r="E326" s="90"/>
      <c r="F326" s="150">
        <f t="shared" si="27"/>
        <v>0</v>
      </c>
      <c r="G326" s="89"/>
    </row>
    <row r="327" spans="1:7" s="74" customFormat="1" ht="17.399999999999999" customHeight="1">
      <c r="A327" s="97"/>
      <c r="B327" s="95"/>
      <c r="C327" s="96"/>
      <c r="D327" s="97"/>
      <c r="E327" s="79"/>
      <c r="F327" s="150"/>
      <c r="G327" s="76">
        <f>SUM(F324:F326)</f>
        <v>0</v>
      </c>
    </row>
    <row r="328" spans="1:7" s="120" customFormat="1" ht="15" customHeight="1">
      <c r="A328" s="99">
        <v>45</v>
      </c>
      <c r="B328" s="84" t="s">
        <v>51</v>
      </c>
      <c r="C328" s="85"/>
      <c r="D328" s="86"/>
      <c r="E328" s="87"/>
      <c r="F328" s="150"/>
      <c r="G328" s="89"/>
    </row>
    <row r="329" spans="1:7" s="74" customFormat="1" ht="15" customHeight="1">
      <c r="A329" s="75">
        <f>A328+0.01</f>
        <v>45.01</v>
      </c>
      <c r="B329" s="103" t="s">
        <v>324</v>
      </c>
      <c r="C329" s="82">
        <v>0.3</v>
      </c>
      <c r="D329" s="75" t="s">
        <v>5</v>
      </c>
      <c r="E329" s="79"/>
      <c r="F329" s="150">
        <f t="shared" si="27"/>
        <v>0</v>
      </c>
      <c r="G329" s="76"/>
    </row>
    <row r="330" spans="1:7" s="74" customFormat="1" ht="15" customHeight="1">
      <c r="A330" s="75">
        <f>A329+0.01</f>
        <v>45.02</v>
      </c>
      <c r="B330" s="103" t="s">
        <v>148</v>
      </c>
      <c r="C330" s="82">
        <v>0.3</v>
      </c>
      <c r="D330" s="75" t="s">
        <v>5</v>
      </c>
      <c r="E330" s="79"/>
      <c r="F330" s="150">
        <f t="shared" si="27"/>
        <v>0</v>
      </c>
      <c r="G330" s="76"/>
    </row>
    <row r="331" spans="1:7" s="74" customFormat="1" ht="15" customHeight="1">
      <c r="A331" s="75">
        <f>A330+0.01</f>
        <v>45.03</v>
      </c>
      <c r="B331" s="103" t="s">
        <v>289</v>
      </c>
      <c r="C331" s="82">
        <v>3.2</v>
      </c>
      <c r="D331" s="75" t="s">
        <v>9</v>
      </c>
      <c r="E331" s="79"/>
      <c r="F331" s="150">
        <f t="shared" si="27"/>
        <v>0</v>
      </c>
      <c r="G331" s="76"/>
    </row>
    <row r="332" spans="1:7" s="74" customFormat="1" ht="17.399999999999999" customHeight="1">
      <c r="A332" s="97"/>
      <c r="B332" s="95"/>
      <c r="C332" s="96"/>
      <c r="D332" s="97"/>
      <c r="E332" s="79"/>
      <c r="F332" s="150"/>
      <c r="G332" s="76">
        <f>SUM(F329:F331)</f>
        <v>0</v>
      </c>
    </row>
    <row r="333" spans="1:7" s="120" customFormat="1" ht="15" customHeight="1">
      <c r="A333" s="99">
        <v>46</v>
      </c>
      <c r="B333" s="84" t="s">
        <v>56</v>
      </c>
      <c r="C333" s="85"/>
      <c r="D333" s="86"/>
      <c r="E333" s="87"/>
      <c r="F333" s="150"/>
      <c r="G333" s="89"/>
    </row>
    <row r="334" spans="1:7" s="120" customFormat="1" ht="22.8">
      <c r="A334" s="78">
        <f>A333+0.01</f>
        <v>46.01</v>
      </c>
      <c r="B334" s="100" t="s">
        <v>338</v>
      </c>
      <c r="C334" s="77">
        <v>1</v>
      </c>
      <c r="D334" s="78" t="s">
        <v>8</v>
      </c>
      <c r="E334" s="90"/>
      <c r="F334" s="150">
        <f t="shared" si="27"/>
        <v>0</v>
      </c>
      <c r="G334" s="89"/>
    </row>
    <row r="335" spans="1:7" s="74" customFormat="1" ht="17.399999999999999" customHeight="1">
      <c r="A335" s="97"/>
      <c r="B335" s="95"/>
      <c r="C335" s="96"/>
      <c r="D335" s="97"/>
      <c r="E335" s="79"/>
      <c r="F335" s="150"/>
      <c r="G335" s="76">
        <f>SUM(F334)</f>
        <v>0</v>
      </c>
    </row>
    <row r="336" spans="1:7" s="120" customFormat="1" ht="15" customHeight="1">
      <c r="A336" s="94">
        <v>47</v>
      </c>
      <c r="B336" s="84" t="s">
        <v>385</v>
      </c>
      <c r="C336" s="85"/>
      <c r="D336" s="86"/>
      <c r="E336" s="87"/>
      <c r="F336" s="150"/>
      <c r="G336" s="101"/>
    </row>
    <row r="337" spans="1:7" s="74" customFormat="1" ht="15" customHeight="1">
      <c r="A337" s="75">
        <f>A336+0.01</f>
        <v>47.01</v>
      </c>
      <c r="B337" s="103" t="s">
        <v>342</v>
      </c>
      <c r="C337" s="82">
        <v>1</v>
      </c>
      <c r="D337" s="75" t="s">
        <v>8</v>
      </c>
      <c r="E337" s="79"/>
      <c r="F337" s="150">
        <f t="shared" si="27"/>
        <v>0</v>
      </c>
      <c r="G337" s="76"/>
    </row>
    <row r="338" spans="1:7" s="74" customFormat="1" ht="15" customHeight="1">
      <c r="A338" s="75">
        <f>A337+0.01</f>
        <v>47.02</v>
      </c>
      <c r="B338" s="103" t="s">
        <v>343</v>
      </c>
      <c r="C338" s="82">
        <v>1</v>
      </c>
      <c r="D338" s="75" t="s">
        <v>8</v>
      </c>
      <c r="E338" s="79"/>
      <c r="F338" s="150">
        <f t="shared" si="27"/>
        <v>0</v>
      </c>
      <c r="G338" s="76"/>
    </row>
    <row r="339" spans="1:7" s="74" customFormat="1" ht="15" customHeight="1">
      <c r="A339" s="75">
        <f>A338+0.01</f>
        <v>47.03</v>
      </c>
      <c r="B339" s="103" t="s">
        <v>45</v>
      </c>
      <c r="C339" s="82">
        <v>1</v>
      </c>
      <c r="D339" s="75" t="s">
        <v>8</v>
      </c>
      <c r="E339" s="79"/>
      <c r="F339" s="150">
        <f t="shared" si="27"/>
        <v>0</v>
      </c>
      <c r="G339" s="76"/>
    </row>
    <row r="340" spans="1:7" s="74" customFormat="1" ht="17.399999999999999" customHeight="1">
      <c r="A340" s="97"/>
      <c r="B340" s="95"/>
      <c r="C340" s="96"/>
      <c r="D340" s="97"/>
      <c r="E340" s="79"/>
      <c r="F340" s="150"/>
      <c r="G340" s="76">
        <f>SUM(F337:F339)</f>
        <v>0</v>
      </c>
    </row>
    <row r="341" spans="1:7" s="120" customFormat="1" ht="8.1" customHeight="1">
      <c r="A341" s="78"/>
      <c r="B341" s="80"/>
      <c r="C341" s="91"/>
      <c r="D341" s="92"/>
      <c r="E341" s="79"/>
      <c r="F341" s="150"/>
      <c r="G341" s="89"/>
    </row>
    <row r="342" spans="1:7" s="5" customFormat="1" ht="16.2" customHeight="1">
      <c r="A342" s="36" t="s">
        <v>262</v>
      </c>
      <c r="B342" s="66" t="s">
        <v>163</v>
      </c>
      <c r="C342" s="64">
        <v>2</v>
      </c>
      <c r="D342" s="65"/>
      <c r="E342" s="57"/>
      <c r="F342" s="58"/>
      <c r="G342" s="58"/>
    </row>
    <row r="343" spans="1:7" s="120" customFormat="1" ht="15" customHeight="1">
      <c r="A343" s="121">
        <v>48</v>
      </c>
      <c r="B343" s="122" t="s">
        <v>0</v>
      </c>
      <c r="C343" s="91"/>
      <c r="D343" s="92"/>
      <c r="E343" s="79"/>
      <c r="F343" s="150"/>
      <c r="G343" s="89"/>
    </row>
    <row r="344" spans="1:7" s="74" customFormat="1" ht="15" customHeight="1">
      <c r="A344" s="75">
        <f>A343+0.01</f>
        <v>48.01</v>
      </c>
      <c r="B344" s="103" t="s">
        <v>13</v>
      </c>
      <c r="C344" s="82">
        <v>22.5</v>
      </c>
      <c r="D344" s="75" t="s">
        <v>5</v>
      </c>
      <c r="E344" s="79"/>
      <c r="F344" s="150">
        <f t="shared" si="27"/>
        <v>0</v>
      </c>
      <c r="G344" s="76"/>
    </row>
    <row r="345" spans="1:7" s="74" customFormat="1" ht="15" customHeight="1">
      <c r="A345" s="75">
        <f>A344+0.01</f>
        <v>48.02</v>
      </c>
      <c r="B345" s="103" t="s">
        <v>164</v>
      </c>
      <c r="C345" s="82">
        <v>45</v>
      </c>
      <c r="D345" s="75" t="s">
        <v>9</v>
      </c>
      <c r="E345" s="79"/>
      <c r="F345" s="150">
        <f t="shared" si="27"/>
        <v>0</v>
      </c>
      <c r="G345" s="76"/>
    </row>
    <row r="346" spans="1:7" s="74" customFormat="1" ht="17.399999999999999" customHeight="1">
      <c r="A346" s="97"/>
      <c r="B346" s="95"/>
      <c r="C346" s="96"/>
      <c r="D346" s="97"/>
      <c r="E346" s="79"/>
      <c r="F346" s="150"/>
      <c r="G346" s="76">
        <f>SUM(F343:F345)</f>
        <v>0</v>
      </c>
    </row>
    <row r="347" spans="1:7" s="120" customFormat="1" ht="15" customHeight="1">
      <c r="A347" s="121">
        <v>49</v>
      </c>
      <c r="B347" s="122" t="s">
        <v>1</v>
      </c>
      <c r="C347" s="91"/>
      <c r="D347" s="92"/>
      <c r="E347" s="79"/>
      <c r="F347" s="150"/>
      <c r="G347" s="89"/>
    </row>
    <row r="348" spans="1:7" s="74" customFormat="1" ht="15" customHeight="1">
      <c r="A348" s="75">
        <f>A347+0.01</f>
        <v>49.01</v>
      </c>
      <c r="B348" s="103" t="s">
        <v>165</v>
      </c>
      <c r="C348" s="82">
        <v>22.5</v>
      </c>
      <c r="D348" s="75" t="s">
        <v>5</v>
      </c>
      <c r="E348" s="79"/>
      <c r="F348" s="150">
        <f t="shared" si="27"/>
        <v>0</v>
      </c>
      <c r="G348" s="76"/>
    </row>
    <row r="349" spans="1:7" s="74" customFormat="1" ht="15" customHeight="1">
      <c r="A349" s="75">
        <f t="shared" ref="A349:A351" si="28">A348+0.01</f>
        <v>49.02</v>
      </c>
      <c r="B349" s="103" t="s">
        <v>166</v>
      </c>
      <c r="C349" s="82">
        <v>26.58</v>
      </c>
      <c r="D349" s="75" t="s">
        <v>10</v>
      </c>
      <c r="E349" s="79"/>
      <c r="F349" s="150">
        <f t="shared" si="27"/>
        <v>0</v>
      </c>
      <c r="G349" s="76"/>
    </row>
    <row r="350" spans="1:7" s="74" customFormat="1" ht="15" customHeight="1">
      <c r="A350" s="75">
        <f t="shared" si="28"/>
        <v>49.03</v>
      </c>
      <c r="B350" s="103" t="s">
        <v>167</v>
      </c>
      <c r="C350" s="82">
        <v>21.88</v>
      </c>
      <c r="D350" s="75" t="s">
        <v>12</v>
      </c>
      <c r="E350" s="79"/>
      <c r="F350" s="150">
        <f t="shared" si="27"/>
        <v>0</v>
      </c>
      <c r="G350" s="76"/>
    </row>
    <row r="351" spans="1:7" s="74" customFormat="1" ht="15" customHeight="1">
      <c r="A351" s="75">
        <f t="shared" si="28"/>
        <v>49.04</v>
      </c>
      <c r="B351" s="103" t="s">
        <v>16</v>
      </c>
      <c r="C351" s="82">
        <v>34.549999999999997</v>
      </c>
      <c r="D351" s="75" t="s">
        <v>11</v>
      </c>
      <c r="E351" s="79"/>
      <c r="F351" s="150">
        <f t="shared" si="27"/>
        <v>0</v>
      </c>
      <c r="G351" s="76"/>
    </row>
    <row r="352" spans="1:7" s="74" customFormat="1" ht="17.399999999999999" customHeight="1">
      <c r="A352" s="97"/>
      <c r="B352" s="95"/>
      <c r="C352" s="96"/>
      <c r="D352" s="97"/>
      <c r="E352" s="79"/>
      <c r="F352" s="150"/>
      <c r="G352" s="76">
        <f>SUM(F348:F351)</f>
        <v>0</v>
      </c>
    </row>
    <row r="353" spans="1:7" s="120" customFormat="1" ht="15" customHeight="1">
      <c r="A353" s="121">
        <v>50</v>
      </c>
      <c r="B353" s="125" t="s">
        <v>129</v>
      </c>
      <c r="C353" s="91"/>
      <c r="D353" s="92"/>
      <c r="E353" s="79"/>
      <c r="F353" s="150"/>
      <c r="G353" s="89"/>
    </row>
    <row r="354" spans="1:7" s="120" customFormat="1" ht="28.5" customHeight="1">
      <c r="A354" s="123">
        <f>A353+0.01</f>
        <v>50.01</v>
      </c>
      <c r="B354" s="100" t="s">
        <v>245</v>
      </c>
      <c r="C354" s="91">
        <v>4.7</v>
      </c>
      <c r="D354" s="92" t="s">
        <v>6</v>
      </c>
      <c r="E354" s="79"/>
      <c r="F354" s="150">
        <f t="shared" si="27"/>
        <v>0</v>
      </c>
      <c r="G354" s="89"/>
    </row>
    <row r="355" spans="1:7" s="120" customFormat="1" ht="26.25" customHeight="1">
      <c r="A355" s="123">
        <f t="shared" ref="A355:A359" si="29">A354+0.01</f>
        <v>50.02</v>
      </c>
      <c r="B355" s="100" t="s">
        <v>344</v>
      </c>
      <c r="C355" s="91">
        <v>0.62</v>
      </c>
      <c r="D355" s="92" t="s">
        <v>6</v>
      </c>
      <c r="E355" s="79"/>
      <c r="F355" s="150">
        <f t="shared" si="27"/>
        <v>0</v>
      </c>
      <c r="G355" s="89"/>
    </row>
    <row r="356" spans="1:7" s="120" customFormat="1" ht="31.8" customHeight="1">
      <c r="A356" s="123">
        <f t="shared" si="29"/>
        <v>50.03</v>
      </c>
      <c r="B356" s="100" t="s">
        <v>345</v>
      </c>
      <c r="C356" s="91">
        <v>4.46</v>
      </c>
      <c r="D356" s="92" t="s">
        <v>6</v>
      </c>
      <c r="E356" s="79"/>
      <c r="F356" s="150">
        <f t="shared" si="27"/>
        <v>0</v>
      </c>
      <c r="G356" s="89"/>
    </row>
    <row r="357" spans="1:7" s="120" customFormat="1" ht="25.5" customHeight="1">
      <c r="A357" s="123">
        <f t="shared" si="29"/>
        <v>50.04</v>
      </c>
      <c r="B357" s="100" t="s">
        <v>346</v>
      </c>
      <c r="C357" s="91">
        <v>0.66</v>
      </c>
      <c r="D357" s="92" t="s">
        <v>6</v>
      </c>
      <c r="E357" s="79"/>
      <c r="F357" s="150">
        <f t="shared" si="27"/>
        <v>0</v>
      </c>
      <c r="G357" s="89"/>
    </row>
    <row r="358" spans="1:7" s="120" customFormat="1" ht="24.75" customHeight="1">
      <c r="A358" s="123">
        <f t="shared" si="29"/>
        <v>50.05</v>
      </c>
      <c r="B358" s="100" t="s">
        <v>168</v>
      </c>
      <c r="C358" s="91">
        <v>0.5</v>
      </c>
      <c r="D358" s="92" t="s">
        <v>6</v>
      </c>
      <c r="E358" s="79"/>
      <c r="F358" s="150">
        <f t="shared" si="27"/>
        <v>0</v>
      </c>
      <c r="G358" s="89"/>
    </row>
    <row r="359" spans="1:7" s="74" customFormat="1" ht="15" customHeight="1">
      <c r="A359" s="75">
        <f t="shared" si="29"/>
        <v>50.06</v>
      </c>
      <c r="B359" s="103" t="s">
        <v>169</v>
      </c>
      <c r="C359" s="82">
        <v>1</v>
      </c>
      <c r="D359" s="75" t="s">
        <v>14</v>
      </c>
      <c r="E359" s="79"/>
      <c r="F359" s="150">
        <f t="shared" si="27"/>
        <v>0</v>
      </c>
      <c r="G359" s="76"/>
    </row>
    <row r="360" spans="1:7" s="74" customFormat="1" ht="17.399999999999999" customHeight="1">
      <c r="A360" s="97"/>
      <c r="B360" s="95"/>
      <c r="C360" s="96"/>
      <c r="D360" s="97"/>
      <c r="E360" s="79"/>
      <c r="F360" s="150"/>
      <c r="G360" s="76">
        <f>SUM(F354:F359)</f>
        <v>0</v>
      </c>
    </row>
    <row r="361" spans="1:7" s="120" customFormat="1" ht="15" customHeight="1">
      <c r="A361" s="121">
        <v>51</v>
      </c>
      <c r="B361" s="122" t="s">
        <v>391</v>
      </c>
      <c r="C361" s="91"/>
      <c r="D361" s="92"/>
      <c r="E361" s="79"/>
      <c r="F361" s="150"/>
      <c r="G361" s="89"/>
    </row>
    <row r="362" spans="1:7" s="120" customFormat="1" ht="24.75" customHeight="1">
      <c r="A362" s="123">
        <f>A361+0.01</f>
        <v>51.01</v>
      </c>
      <c r="B362" s="124" t="s">
        <v>170</v>
      </c>
      <c r="C362" s="91">
        <v>11.58</v>
      </c>
      <c r="D362" s="92" t="s">
        <v>5</v>
      </c>
      <c r="E362" s="79"/>
      <c r="F362" s="150">
        <f t="shared" si="27"/>
        <v>0</v>
      </c>
      <c r="G362" s="89"/>
    </row>
    <row r="363" spans="1:7" s="120" customFormat="1" ht="39.75" customHeight="1">
      <c r="A363" s="123">
        <f t="shared" ref="A363" si="30">A362+0.01</f>
        <v>51.02</v>
      </c>
      <c r="B363" s="81" t="s">
        <v>347</v>
      </c>
      <c r="C363" s="91">
        <v>21.2</v>
      </c>
      <c r="D363" s="92" t="s">
        <v>5</v>
      </c>
      <c r="E363" s="79"/>
      <c r="F363" s="150">
        <f t="shared" si="27"/>
        <v>0</v>
      </c>
      <c r="G363" s="89"/>
    </row>
    <row r="364" spans="1:7" s="74" customFormat="1" ht="17.399999999999999" customHeight="1">
      <c r="A364" s="97"/>
      <c r="B364" s="95"/>
      <c r="C364" s="96"/>
      <c r="D364" s="97"/>
      <c r="E364" s="79"/>
      <c r="F364" s="150"/>
      <c r="G364" s="76">
        <f>SUM(F361:F363)</f>
        <v>0</v>
      </c>
    </row>
    <row r="365" spans="1:7" s="120" customFormat="1" ht="15" customHeight="1">
      <c r="A365" s="121">
        <v>52</v>
      </c>
      <c r="B365" s="122" t="s">
        <v>392</v>
      </c>
      <c r="C365" s="91"/>
      <c r="D365" s="92"/>
      <c r="E365" s="79"/>
      <c r="F365" s="150"/>
      <c r="G365" s="89"/>
    </row>
    <row r="366" spans="1:7" s="74" customFormat="1" ht="15" customHeight="1">
      <c r="A366" s="75">
        <f>A365+0.01</f>
        <v>52.01</v>
      </c>
      <c r="B366" s="103" t="s">
        <v>15</v>
      </c>
      <c r="C366" s="82">
        <v>148.80000000000001</v>
      </c>
      <c r="D366" s="75" t="s">
        <v>9</v>
      </c>
      <c r="E366" s="79"/>
      <c r="F366" s="150">
        <f t="shared" si="27"/>
        <v>0</v>
      </c>
      <c r="G366" s="76"/>
    </row>
    <row r="367" spans="1:7" s="74" customFormat="1" ht="15" customHeight="1">
      <c r="A367" s="75">
        <f t="shared" ref="A367:A368" si="31">A366+0.01</f>
        <v>52.02</v>
      </c>
      <c r="B367" s="103" t="s">
        <v>171</v>
      </c>
      <c r="C367" s="82">
        <v>29.76</v>
      </c>
      <c r="D367" s="75" t="s">
        <v>5</v>
      </c>
      <c r="E367" s="79"/>
      <c r="F367" s="150">
        <f t="shared" si="27"/>
        <v>0</v>
      </c>
      <c r="G367" s="76"/>
    </row>
    <row r="368" spans="1:7" s="74" customFormat="1" ht="15" customHeight="1">
      <c r="A368" s="75">
        <f t="shared" si="31"/>
        <v>52.03</v>
      </c>
      <c r="B368" s="103" t="s">
        <v>172</v>
      </c>
      <c r="C368" s="82">
        <v>29.76</v>
      </c>
      <c r="D368" s="75" t="s">
        <v>5</v>
      </c>
      <c r="E368" s="79"/>
      <c r="F368" s="150">
        <f t="shared" si="27"/>
        <v>0</v>
      </c>
      <c r="G368" s="76"/>
    </row>
    <row r="369" spans="1:7" s="74" customFormat="1" ht="17.399999999999999" customHeight="1">
      <c r="A369" s="97"/>
      <c r="B369" s="95"/>
      <c r="C369" s="96"/>
      <c r="D369" s="97"/>
      <c r="E369" s="79"/>
      <c r="F369" s="150"/>
      <c r="G369" s="76">
        <f>SUM(F366:F368)</f>
        <v>0</v>
      </c>
    </row>
    <row r="370" spans="1:7" s="120" customFormat="1" ht="15" customHeight="1">
      <c r="A370" s="121">
        <v>53</v>
      </c>
      <c r="B370" s="125" t="s">
        <v>217</v>
      </c>
      <c r="C370" s="91"/>
      <c r="D370" s="92"/>
      <c r="E370" s="79"/>
      <c r="F370" s="150"/>
      <c r="G370" s="89"/>
    </row>
    <row r="371" spans="1:7" s="120" customFormat="1" ht="30.6" customHeight="1">
      <c r="A371" s="123">
        <f t="shared" ref="A371" si="32">A370+0.01</f>
        <v>53.01</v>
      </c>
      <c r="B371" s="81" t="s">
        <v>246</v>
      </c>
      <c r="C371" s="91">
        <v>6.28</v>
      </c>
      <c r="D371" s="92" t="s">
        <v>5</v>
      </c>
      <c r="E371" s="79"/>
      <c r="F371" s="150">
        <f t="shared" si="27"/>
        <v>0</v>
      </c>
      <c r="G371" s="89"/>
    </row>
    <row r="372" spans="1:7" s="74" customFormat="1" ht="17.399999999999999" customHeight="1">
      <c r="A372" s="97"/>
      <c r="B372" s="95"/>
      <c r="C372" s="96"/>
      <c r="D372" s="97"/>
      <c r="E372" s="79"/>
      <c r="F372" s="150"/>
      <c r="G372" s="76">
        <f>SUM(F371)</f>
        <v>0</v>
      </c>
    </row>
    <row r="373" spans="1:7" s="120" customFormat="1" ht="15" customHeight="1">
      <c r="A373" s="121">
        <v>54</v>
      </c>
      <c r="B373" s="125" t="s">
        <v>138</v>
      </c>
      <c r="C373" s="91"/>
      <c r="D373" s="92"/>
      <c r="E373" s="79"/>
      <c r="F373" s="150"/>
      <c r="G373" s="89"/>
    </row>
    <row r="374" spans="1:7" s="74" customFormat="1" ht="15" customHeight="1">
      <c r="A374" s="75">
        <f>A373+0.01</f>
        <v>54.01</v>
      </c>
      <c r="B374" s="103" t="s">
        <v>173</v>
      </c>
      <c r="C374" s="82">
        <v>29.76</v>
      </c>
      <c r="D374" s="75" t="s">
        <v>5</v>
      </c>
      <c r="E374" s="79"/>
      <c r="F374" s="150">
        <f t="shared" si="27"/>
        <v>0</v>
      </c>
      <c r="G374" s="76"/>
    </row>
    <row r="375" spans="1:7" s="74" customFormat="1" ht="17.399999999999999" customHeight="1">
      <c r="A375" s="97"/>
      <c r="B375" s="95"/>
      <c r="C375" s="96"/>
      <c r="D375" s="97"/>
      <c r="E375" s="79"/>
      <c r="F375" s="150"/>
      <c r="G375" s="76">
        <f>SUM(F374)</f>
        <v>0</v>
      </c>
    </row>
    <row r="376" spans="1:7" s="120" customFormat="1" ht="15" customHeight="1">
      <c r="A376" s="121">
        <v>55</v>
      </c>
      <c r="B376" s="126" t="s">
        <v>385</v>
      </c>
      <c r="C376" s="91"/>
      <c r="D376" s="92"/>
      <c r="E376" s="79"/>
      <c r="F376" s="150"/>
      <c r="G376" s="89"/>
    </row>
    <row r="377" spans="1:7" s="74" customFormat="1" ht="15" customHeight="1">
      <c r="A377" s="75">
        <f>A376+0.01</f>
        <v>55.01</v>
      </c>
      <c r="B377" s="103" t="s">
        <v>174</v>
      </c>
      <c r="C377" s="82">
        <v>6.62</v>
      </c>
      <c r="D377" s="75" t="s">
        <v>9</v>
      </c>
      <c r="E377" s="79"/>
      <c r="F377" s="150">
        <f t="shared" si="27"/>
        <v>0</v>
      </c>
      <c r="G377" s="76"/>
    </row>
    <row r="378" spans="1:7" s="74" customFormat="1" ht="15" customHeight="1">
      <c r="A378" s="75">
        <f t="shared" ref="A378:A381" si="33">A377+0.01</f>
        <v>55.02</v>
      </c>
      <c r="B378" s="103" t="s">
        <v>175</v>
      </c>
      <c r="C378" s="82">
        <v>14.88</v>
      </c>
      <c r="D378" s="75" t="s">
        <v>9</v>
      </c>
      <c r="E378" s="79"/>
      <c r="F378" s="150">
        <f t="shared" si="27"/>
        <v>0</v>
      </c>
      <c r="G378" s="76"/>
    </row>
    <row r="379" spans="1:7" s="74" customFormat="1" ht="15" customHeight="1">
      <c r="A379" s="75">
        <f t="shared" si="33"/>
        <v>55.03</v>
      </c>
      <c r="B379" s="103" t="s">
        <v>20</v>
      </c>
      <c r="C379" s="82">
        <v>75.959999999999994</v>
      </c>
      <c r="D379" s="75" t="s">
        <v>5</v>
      </c>
      <c r="E379" s="79"/>
      <c r="F379" s="150">
        <f t="shared" si="27"/>
        <v>0</v>
      </c>
      <c r="G379" s="76"/>
    </row>
    <row r="380" spans="1:7" s="74" customFormat="1" ht="15" customHeight="1">
      <c r="A380" s="75">
        <f t="shared" si="33"/>
        <v>55.04</v>
      </c>
      <c r="B380" s="103" t="s">
        <v>247</v>
      </c>
      <c r="C380" s="82">
        <v>1</v>
      </c>
      <c r="D380" s="75" t="s">
        <v>71</v>
      </c>
      <c r="E380" s="79"/>
      <c r="F380" s="150">
        <f t="shared" si="27"/>
        <v>0</v>
      </c>
      <c r="G380" s="76"/>
    </row>
    <row r="381" spans="1:7" s="74" customFormat="1" ht="15" customHeight="1">
      <c r="A381" s="75">
        <f t="shared" si="33"/>
        <v>55.05</v>
      </c>
      <c r="B381" s="103" t="s">
        <v>4</v>
      </c>
      <c r="C381" s="82">
        <v>22.5</v>
      </c>
      <c r="D381" s="75" t="s">
        <v>5</v>
      </c>
      <c r="E381" s="79"/>
      <c r="F381" s="150">
        <f t="shared" si="27"/>
        <v>0</v>
      </c>
      <c r="G381" s="76"/>
    </row>
    <row r="382" spans="1:7" s="74" customFormat="1" ht="17.399999999999999" customHeight="1">
      <c r="A382" s="97"/>
      <c r="B382" s="95"/>
      <c r="C382" s="96"/>
      <c r="D382" s="97"/>
      <c r="E382" s="79"/>
      <c r="F382" s="150"/>
      <c r="G382" s="76">
        <f>SUM(F377:F381)</f>
        <v>0</v>
      </c>
    </row>
    <row r="383" spans="1:7" s="18" customFormat="1" ht="8.25" customHeight="1">
      <c r="A383" s="19"/>
      <c r="B383" s="6"/>
      <c r="C383" s="14"/>
      <c r="D383" s="15"/>
      <c r="E383" s="27"/>
      <c r="F383" s="150"/>
      <c r="G383" s="13"/>
    </row>
    <row r="384" spans="1:7" s="5" customFormat="1" ht="16.2" customHeight="1">
      <c r="A384" s="36" t="s">
        <v>263</v>
      </c>
      <c r="B384" s="66" t="s">
        <v>208</v>
      </c>
      <c r="C384" s="64"/>
      <c r="D384" s="65"/>
      <c r="E384" s="57"/>
      <c r="F384" s="58"/>
      <c r="G384" s="58"/>
    </row>
    <row r="385" spans="1:7" s="120" customFormat="1" ht="15" customHeight="1">
      <c r="A385" s="94">
        <v>56</v>
      </c>
      <c r="B385" s="84" t="s">
        <v>396</v>
      </c>
      <c r="C385" s="82"/>
      <c r="D385" s="127"/>
      <c r="E385" s="90"/>
      <c r="F385" s="150"/>
      <c r="G385" s="76"/>
    </row>
    <row r="386" spans="1:7" s="74" customFormat="1" ht="15" customHeight="1">
      <c r="A386" s="75">
        <f>A385+0.01</f>
        <v>56.01</v>
      </c>
      <c r="B386" s="103" t="s">
        <v>46</v>
      </c>
      <c r="C386" s="82">
        <v>5</v>
      </c>
      <c r="D386" s="75" t="s">
        <v>5</v>
      </c>
      <c r="E386" s="79"/>
      <c r="F386" s="150">
        <f t="shared" si="27"/>
        <v>0</v>
      </c>
      <c r="G386" s="76"/>
    </row>
    <row r="387" spans="1:7" s="74" customFormat="1" ht="15" customHeight="1">
      <c r="A387" s="75">
        <f t="shared" ref="A387:A399" si="34">A386+0.01</f>
        <v>56.02</v>
      </c>
      <c r="B387" s="103" t="s">
        <v>47</v>
      </c>
      <c r="C387" s="82">
        <v>6.4</v>
      </c>
      <c r="D387" s="75" t="s">
        <v>5</v>
      </c>
      <c r="E387" s="79"/>
      <c r="F387" s="150">
        <f t="shared" si="27"/>
        <v>0</v>
      </c>
      <c r="G387" s="76"/>
    </row>
    <row r="388" spans="1:7" s="74" customFormat="1" ht="15" customHeight="1">
      <c r="A388" s="75">
        <f t="shared" si="34"/>
        <v>56.03</v>
      </c>
      <c r="B388" s="103" t="s">
        <v>197</v>
      </c>
      <c r="C388" s="82">
        <v>0.77</v>
      </c>
      <c r="D388" s="75" t="s">
        <v>10</v>
      </c>
      <c r="E388" s="79"/>
      <c r="F388" s="150">
        <f t="shared" ref="F388:F445" si="35">ROUND(C388*E388,2)</f>
        <v>0</v>
      </c>
      <c r="G388" s="76"/>
    </row>
    <row r="389" spans="1:7" s="74" customFormat="1" ht="15" customHeight="1">
      <c r="A389" s="75">
        <f t="shared" si="34"/>
        <v>56.04</v>
      </c>
      <c r="B389" s="103" t="s">
        <v>57</v>
      </c>
      <c r="C389" s="82">
        <v>0.57999999999999996</v>
      </c>
      <c r="D389" s="75" t="s">
        <v>12</v>
      </c>
      <c r="E389" s="79"/>
      <c r="F389" s="150">
        <f t="shared" si="35"/>
        <v>0</v>
      </c>
      <c r="G389" s="76"/>
    </row>
    <row r="390" spans="1:7" s="74" customFormat="1" ht="15" customHeight="1">
      <c r="A390" s="75">
        <f t="shared" si="34"/>
        <v>56.05</v>
      </c>
      <c r="B390" s="103" t="s">
        <v>64</v>
      </c>
      <c r="C390" s="82">
        <v>0.25</v>
      </c>
      <c r="D390" s="75" t="s">
        <v>11</v>
      </c>
      <c r="E390" s="79"/>
      <c r="F390" s="150">
        <f t="shared" si="35"/>
        <v>0</v>
      </c>
      <c r="G390" s="76"/>
    </row>
    <row r="391" spans="1:7" s="74" customFormat="1" ht="15" customHeight="1">
      <c r="A391" s="75">
        <f t="shared" si="34"/>
        <v>56.06</v>
      </c>
      <c r="B391" s="103" t="s">
        <v>58</v>
      </c>
      <c r="C391" s="82">
        <v>0.38</v>
      </c>
      <c r="D391" s="75" t="s">
        <v>6</v>
      </c>
      <c r="E391" s="79"/>
      <c r="F391" s="150">
        <f t="shared" si="35"/>
        <v>0</v>
      </c>
      <c r="G391" s="76"/>
    </row>
    <row r="392" spans="1:7" s="74" customFormat="1" ht="15" customHeight="1">
      <c r="A392" s="75">
        <f t="shared" si="34"/>
        <v>56.07</v>
      </c>
      <c r="B392" s="103" t="s">
        <v>59</v>
      </c>
      <c r="C392" s="82">
        <v>0.11</v>
      </c>
      <c r="D392" s="75" t="s">
        <v>6</v>
      </c>
      <c r="E392" s="79"/>
      <c r="F392" s="150">
        <f t="shared" si="35"/>
        <v>0</v>
      </c>
      <c r="G392" s="76"/>
    </row>
    <row r="393" spans="1:7" s="74" customFormat="1" ht="15" customHeight="1">
      <c r="A393" s="75">
        <f t="shared" si="34"/>
        <v>56.08</v>
      </c>
      <c r="B393" s="103" t="s">
        <v>53</v>
      </c>
      <c r="C393" s="82">
        <v>0.3</v>
      </c>
      <c r="D393" s="75" t="s">
        <v>5</v>
      </c>
      <c r="E393" s="79"/>
      <c r="F393" s="150">
        <f t="shared" si="35"/>
        <v>0</v>
      </c>
      <c r="G393" s="76"/>
    </row>
    <row r="394" spans="1:7" s="74" customFormat="1" ht="15" customHeight="1">
      <c r="A394" s="75">
        <f t="shared" si="34"/>
        <v>56.09</v>
      </c>
      <c r="B394" s="103" t="s">
        <v>54</v>
      </c>
      <c r="C394" s="82">
        <v>0.3</v>
      </c>
      <c r="D394" s="75" t="s">
        <v>5</v>
      </c>
      <c r="E394" s="79"/>
      <c r="F394" s="150">
        <f t="shared" si="35"/>
        <v>0</v>
      </c>
      <c r="G394" s="76"/>
    </row>
    <row r="395" spans="1:7" s="74" customFormat="1" ht="15" customHeight="1">
      <c r="A395" s="75">
        <f t="shared" si="34"/>
        <v>56.1</v>
      </c>
      <c r="B395" s="103" t="s">
        <v>55</v>
      </c>
      <c r="C395" s="82">
        <v>3.2</v>
      </c>
      <c r="D395" s="75" t="s">
        <v>9</v>
      </c>
      <c r="E395" s="79"/>
      <c r="F395" s="150">
        <f t="shared" si="35"/>
        <v>0</v>
      </c>
      <c r="G395" s="76"/>
    </row>
    <row r="396" spans="1:7" s="74" customFormat="1" ht="27.6" customHeight="1">
      <c r="A396" s="75">
        <f t="shared" si="34"/>
        <v>56.11</v>
      </c>
      <c r="B396" s="103" t="s">
        <v>338</v>
      </c>
      <c r="C396" s="82">
        <v>1</v>
      </c>
      <c r="D396" s="75" t="s">
        <v>8</v>
      </c>
      <c r="E396" s="79"/>
      <c r="F396" s="150">
        <f t="shared" si="35"/>
        <v>0</v>
      </c>
      <c r="G396" s="76"/>
    </row>
    <row r="397" spans="1:7" s="74" customFormat="1" ht="15" customHeight="1">
      <c r="A397" s="75">
        <f t="shared" si="34"/>
        <v>56.12</v>
      </c>
      <c r="B397" s="103" t="s">
        <v>77</v>
      </c>
      <c r="C397" s="82">
        <v>1</v>
      </c>
      <c r="D397" s="75" t="s">
        <v>8</v>
      </c>
      <c r="E397" s="79"/>
      <c r="F397" s="150">
        <f t="shared" si="35"/>
        <v>0</v>
      </c>
      <c r="G397" s="76"/>
    </row>
    <row r="398" spans="1:7" s="74" customFormat="1" ht="15" customHeight="1">
      <c r="A398" s="75">
        <f t="shared" si="34"/>
        <v>56.13</v>
      </c>
      <c r="B398" s="103" t="s">
        <v>78</v>
      </c>
      <c r="C398" s="82">
        <v>1</v>
      </c>
      <c r="D398" s="75" t="s">
        <v>8</v>
      </c>
      <c r="E398" s="79"/>
      <c r="F398" s="150">
        <f t="shared" si="35"/>
        <v>0</v>
      </c>
      <c r="G398" s="76"/>
    </row>
    <row r="399" spans="1:7" s="120" customFormat="1" ht="15" customHeight="1">
      <c r="A399" s="75">
        <f t="shared" si="34"/>
        <v>56.14</v>
      </c>
      <c r="B399" s="81" t="s">
        <v>45</v>
      </c>
      <c r="C399" s="102">
        <v>1</v>
      </c>
      <c r="D399" s="75" t="s">
        <v>8</v>
      </c>
      <c r="E399" s="79"/>
      <c r="F399" s="150">
        <f t="shared" si="35"/>
        <v>0</v>
      </c>
      <c r="G399" s="89"/>
    </row>
    <row r="400" spans="1:7" s="74" customFormat="1" ht="17.399999999999999" customHeight="1">
      <c r="A400" s="97"/>
      <c r="B400" s="95"/>
      <c r="C400" s="96"/>
      <c r="D400" s="97"/>
      <c r="E400" s="79"/>
      <c r="F400" s="150"/>
      <c r="G400" s="76">
        <f>SUM(F386:F399)</f>
        <v>0</v>
      </c>
    </row>
    <row r="401" spans="1:7" s="120" customFormat="1" ht="15" customHeight="1">
      <c r="A401" s="94">
        <v>57</v>
      </c>
      <c r="B401" s="84" t="s">
        <v>393</v>
      </c>
      <c r="C401" s="85"/>
      <c r="D401" s="86"/>
      <c r="E401" s="87"/>
      <c r="F401" s="150"/>
      <c r="G401" s="89"/>
    </row>
    <row r="402" spans="1:7" s="120" customFormat="1" ht="26.4" customHeight="1">
      <c r="A402" s="75">
        <f>A401+0.01</f>
        <v>57.01</v>
      </c>
      <c r="B402" s="80" t="s">
        <v>225</v>
      </c>
      <c r="C402" s="82">
        <v>6</v>
      </c>
      <c r="D402" s="75" t="s">
        <v>8</v>
      </c>
      <c r="E402" s="79"/>
      <c r="F402" s="150">
        <f>ROUND(C402*E402,2)</f>
        <v>0</v>
      </c>
      <c r="G402" s="89"/>
    </row>
    <row r="403" spans="1:7" s="74" customFormat="1" ht="17.399999999999999" customHeight="1">
      <c r="A403" s="97"/>
      <c r="B403" s="95"/>
      <c r="C403" s="96"/>
      <c r="D403" s="97"/>
      <c r="E403" s="79"/>
      <c r="F403" s="150"/>
      <c r="G403" s="76">
        <f>SUM(F402)</f>
        <v>0</v>
      </c>
    </row>
    <row r="404" spans="1:7" s="120" customFormat="1" ht="15" customHeight="1">
      <c r="A404" s="94">
        <v>58</v>
      </c>
      <c r="B404" s="84" t="s">
        <v>209</v>
      </c>
      <c r="C404" s="85"/>
      <c r="D404" s="86"/>
      <c r="E404" s="87"/>
      <c r="F404" s="150"/>
      <c r="G404" s="89"/>
    </row>
    <row r="405" spans="1:7" s="120" customFormat="1" ht="17.399999999999999" customHeight="1">
      <c r="A405" s="75">
        <f>A404+0.01</f>
        <v>58.01</v>
      </c>
      <c r="B405" s="80" t="s">
        <v>210</v>
      </c>
      <c r="C405" s="82">
        <v>3</v>
      </c>
      <c r="D405" s="75" t="s">
        <v>6</v>
      </c>
      <c r="E405" s="79"/>
      <c r="F405" s="150">
        <f t="shared" si="35"/>
        <v>0</v>
      </c>
      <c r="G405" s="89"/>
    </row>
    <row r="406" spans="1:7" s="120" customFormat="1" ht="28.2" customHeight="1">
      <c r="A406" s="75">
        <f>A405+0.01</f>
        <v>58.02</v>
      </c>
      <c r="B406" s="80" t="s">
        <v>353</v>
      </c>
      <c r="C406" s="82">
        <v>7.7</v>
      </c>
      <c r="D406" s="75" t="s">
        <v>5</v>
      </c>
      <c r="E406" s="79"/>
      <c r="F406" s="150">
        <f t="shared" si="35"/>
        <v>0</v>
      </c>
      <c r="G406" s="89"/>
    </row>
    <row r="407" spans="1:7" s="74" customFormat="1" ht="17.399999999999999" customHeight="1">
      <c r="A407" s="97"/>
      <c r="B407" s="95"/>
      <c r="C407" s="96"/>
      <c r="D407" s="97"/>
      <c r="E407" s="79"/>
      <c r="F407" s="150"/>
      <c r="G407" s="76">
        <f>SUM(F405:F406)</f>
        <v>0</v>
      </c>
    </row>
    <row r="408" spans="1:7" s="120" customFormat="1" ht="15" customHeight="1">
      <c r="A408" s="94">
        <v>60</v>
      </c>
      <c r="B408" s="84" t="s">
        <v>395</v>
      </c>
      <c r="C408" s="85"/>
      <c r="D408" s="86"/>
      <c r="E408" s="87"/>
      <c r="F408" s="150"/>
      <c r="G408" s="89"/>
    </row>
    <row r="409" spans="1:7" s="120" customFormat="1" ht="31.5" customHeight="1">
      <c r="A409" s="75">
        <f>A408+0.01</f>
        <v>60.01</v>
      </c>
      <c r="B409" s="80" t="s">
        <v>211</v>
      </c>
      <c r="C409" s="82">
        <v>6</v>
      </c>
      <c r="D409" s="75" t="s">
        <v>8</v>
      </c>
      <c r="E409" s="79"/>
      <c r="F409" s="150">
        <f t="shared" si="35"/>
        <v>0</v>
      </c>
      <c r="G409" s="89"/>
    </row>
    <row r="410" spans="1:7" s="74" customFormat="1" ht="17.399999999999999" customHeight="1">
      <c r="A410" s="97"/>
      <c r="B410" s="95"/>
      <c r="C410" s="96"/>
      <c r="D410" s="97"/>
      <c r="E410" s="79"/>
      <c r="F410" s="150"/>
      <c r="G410" s="76">
        <f>SUM(F409)</f>
        <v>0</v>
      </c>
    </row>
    <row r="411" spans="1:7" s="5" customFormat="1" ht="16.2" customHeight="1">
      <c r="A411" s="36" t="s">
        <v>264</v>
      </c>
      <c r="B411" s="66" t="s">
        <v>207</v>
      </c>
      <c r="C411" s="64"/>
      <c r="D411" s="65"/>
      <c r="E411" s="57"/>
      <c r="F411" s="58"/>
      <c r="G411" s="58"/>
    </row>
    <row r="412" spans="1:7" s="120" customFormat="1" ht="15" customHeight="1">
      <c r="A412" s="94">
        <v>61</v>
      </c>
      <c r="B412" s="84" t="s">
        <v>396</v>
      </c>
      <c r="C412" s="82"/>
      <c r="D412" s="127"/>
      <c r="E412" s="90"/>
      <c r="F412" s="150"/>
      <c r="G412" s="76"/>
    </row>
    <row r="413" spans="1:7" s="74" customFormat="1" ht="15" customHeight="1">
      <c r="A413" s="75">
        <f t="shared" ref="A413:A426" si="36">A412+0.01</f>
        <v>61.01</v>
      </c>
      <c r="B413" s="103" t="s">
        <v>46</v>
      </c>
      <c r="C413" s="82">
        <v>5</v>
      </c>
      <c r="D413" s="75" t="s">
        <v>5</v>
      </c>
      <c r="E413" s="79"/>
      <c r="F413" s="150">
        <f t="shared" si="35"/>
        <v>0</v>
      </c>
      <c r="G413" s="76"/>
    </row>
    <row r="414" spans="1:7" s="74" customFormat="1" ht="15" customHeight="1">
      <c r="A414" s="75">
        <f t="shared" si="36"/>
        <v>61.02</v>
      </c>
      <c r="B414" s="103" t="s">
        <v>47</v>
      </c>
      <c r="C414" s="82">
        <v>6.4</v>
      </c>
      <c r="D414" s="75" t="s">
        <v>5</v>
      </c>
      <c r="E414" s="79"/>
      <c r="F414" s="150">
        <f t="shared" si="35"/>
        <v>0</v>
      </c>
      <c r="G414" s="76"/>
    </row>
    <row r="415" spans="1:7" s="74" customFormat="1" ht="15" customHeight="1">
      <c r="A415" s="75">
        <f t="shared" si="36"/>
        <v>61.03</v>
      </c>
      <c r="B415" s="103" t="s">
        <v>348</v>
      </c>
      <c r="C415" s="82">
        <v>0.77</v>
      </c>
      <c r="D415" s="75" t="s">
        <v>10</v>
      </c>
      <c r="E415" s="79"/>
      <c r="F415" s="150">
        <f t="shared" si="35"/>
        <v>0</v>
      </c>
      <c r="G415" s="76"/>
    </row>
    <row r="416" spans="1:7" s="74" customFormat="1" ht="15" customHeight="1">
      <c r="A416" s="75">
        <f t="shared" si="36"/>
        <v>61.04</v>
      </c>
      <c r="B416" s="103" t="s">
        <v>57</v>
      </c>
      <c r="C416" s="82">
        <v>0.57999999999999996</v>
      </c>
      <c r="D416" s="75" t="s">
        <v>12</v>
      </c>
      <c r="E416" s="79"/>
      <c r="F416" s="150">
        <f t="shared" si="35"/>
        <v>0</v>
      </c>
      <c r="G416" s="76"/>
    </row>
    <row r="417" spans="1:7" s="74" customFormat="1" ht="15" customHeight="1">
      <c r="A417" s="75">
        <f t="shared" si="36"/>
        <v>61.05</v>
      </c>
      <c r="B417" s="103" t="s">
        <v>17</v>
      </c>
      <c r="C417" s="82">
        <v>0.25</v>
      </c>
      <c r="D417" s="75" t="s">
        <v>11</v>
      </c>
      <c r="E417" s="79"/>
      <c r="F417" s="150">
        <f t="shared" si="35"/>
        <v>0</v>
      </c>
      <c r="G417" s="76"/>
    </row>
    <row r="418" spans="1:7" s="74" customFormat="1" ht="15" customHeight="1">
      <c r="A418" s="75">
        <f t="shared" si="36"/>
        <v>61.06</v>
      </c>
      <c r="B418" s="103" t="s">
        <v>58</v>
      </c>
      <c r="C418" s="82">
        <v>0.38</v>
      </c>
      <c r="D418" s="75" t="s">
        <v>6</v>
      </c>
      <c r="E418" s="79"/>
      <c r="F418" s="150">
        <f t="shared" si="35"/>
        <v>0</v>
      </c>
      <c r="G418" s="76"/>
    </row>
    <row r="419" spans="1:7" s="74" customFormat="1" ht="15" customHeight="1">
      <c r="A419" s="75">
        <f t="shared" si="36"/>
        <v>61.07</v>
      </c>
      <c r="B419" s="103" t="s">
        <v>349</v>
      </c>
      <c r="C419" s="82">
        <v>0.11</v>
      </c>
      <c r="D419" s="75" t="s">
        <v>6</v>
      </c>
      <c r="E419" s="79"/>
      <c r="F419" s="150">
        <f t="shared" si="35"/>
        <v>0</v>
      </c>
      <c r="G419" s="76"/>
    </row>
    <row r="420" spans="1:7" s="74" customFormat="1" ht="15" customHeight="1">
      <c r="A420" s="75">
        <f t="shared" si="36"/>
        <v>61.08</v>
      </c>
      <c r="B420" s="103" t="s">
        <v>53</v>
      </c>
      <c r="C420" s="82">
        <v>0.3</v>
      </c>
      <c r="D420" s="75" t="s">
        <v>5</v>
      </c>
      <c r="E420" s="79"/>
      <c r="F420" s="150">
        <f t="shared" si="35"/>
        <v>0</v>
      </c>
      <c r="G420" s="76"/>
    </row>
    <row r="421" spans="1:7" s="74" customFormat="1" ht="15" customHeight="1">
      <c r="A421" s="75">
        <f t="shared" si="36"/>
        <v>61.09</v>
      </c>
      <c r="B421" s="103" t="s">
        <v>54</v>
      </c>
      <c r="C421" s="82">
        <v>0.3</v>
      </c>
      <c r="D421" s="75" t="s">
        <v>5</v>
      </c>
      <c r="E421" s="79"/>
      <c r="F421" s="150">
        <f t="shared" si="35"/>
        <v>0</v>
      </c>
      <c r="G421" s="76"/>
    </row>
    <row r="422" spans="1:7" s="74" customFormat="1" ht="15" customHeight="1">
      <c r="A422" s="75">
        <f t="shared" si="36"/>
        <v>61.1</v>
      </c>
      <c r="B422" s="103" t="s">
        <v>55</v>
      </c>
      <c r="C422" s="82">
        <v>3.2</v>
      </c>
      <c r="D422" s="75" t="s">
        <v>9</v>
      </c>
      <c r="E422" s="79"/>
      <c r="F422" s="150">
        <f t="shared" si="35"/>
        <v>0</v>
      </c>
      <c r="G422" s="76"/>
    </row>
    <row r="423" spans="1:7" s="74" customFormat="1" ht="30.6" customHeight="1">
      <c r="A423" s="75">
        <f t="shared" si="36"/>
        <v>61.11</v>
      </c>
      <c r="B423" s="103" t="s">
        <v>338</v>
      </c>
      <c r="C423" s="82">
        <v>1</v>
      </c>
      <c r="D423" s="75" t="s">
        <v>8</v>
      </c>
      <c r="E423" s="79"/>
      <c r="F423" s="150">
        <f t="shared" si="35"/>
        <v>0</v>
      </c>
      <c r="G423" s="76"/>
    </row>
    <row r="424" spans="1:7" s="74" customFormat="1" ht="15" customHeight="1">
      <c r="A424" s="75">
        <f t="shared" si="36"/>
        <v>61.12</v>
      </c>
      <c r="B424" s="103" t="s">
        <v>342</v>
      </c>
      <c r="C424" s="82">
        <v>1</v>
      </c>
      <c r="D424" s="75" t="s">
        <v>8</v>
      </c>
      <c r="E424" s="79"/>
      <c r="F424" s="150">
        <f t="shared" si="35"/>
        <v>0</v>
      </c>
      <c r="G424" s="76"/>
    </row>
    <row r="425" spans="1:7" s="74" customFormat="1" ht="15" customHeight="1">
      <c r="A425" s="75">
        <f t="shared" si="36"/>
        <v>61.13</v>
      </c>
      <c r="B425" s="103" t="s">
        <v>343</v>
      </c>
      <c r="C425" s="82">
        <v>1</v>
      </c>
      <c r="D425" s="75" t="s">
        <v>8</v>
      </c>
      <c r="E425" s="79"/>
      <c r="F425" s="150">
        <f t="shared" si="35"/>
        <v>0</v>
      </c>
      <c r="G425" s="76"/>
    </row>
    <row r="426" spans="1:7" s="74" customFormat="1" ht="15" customHeight="1">
      <c r="A426" s="75">
        <f t="shared" si="36"/>
        <v>61.14</v>
      </c>
      <c r="B426" s="103" t="s">
        <v>45</v>
      </c>
      <c r="C426" s="82">
        <v>1</v>
      </c>
      <c r="D426" s="75" t="s">
        <v>8</v>
      </c>
      <c r="E426" s="79"/>
      <c r="F426" s="150">
        <f t="shared" si="35"/>
        <v>0</v>
      </c>
      <c r="G426" s="76"/>
    </row>
    <row r="427" spans="1:7" s="74" customFormat="1" ht="17.399999999999999" customHeight="1">
      <c r="A427" s="97"/>
      <c r="B427" s="95"/>
      <c r="C427" s="96"/>
      <c r="D427" s="97"/>
      <c r="E427" s="79"/>
      <c r="F427" s="150"/>
      <c r="G427" s="76">
        <f>SUM(F413:F426)</f>
        <v>0</v>
      </c>
    </row>
    <row r="428" spans="1:7" s="120" customFormat="1" ht="15" customHeight="1">
      <c r="A428" s="128">
        <v>62</v>
      </c>
      <c r="B428" s="129" t="s">
        <v>212</v>
      </c>
      <c r="C428" s="130"/>
      <c r="D428" s="131"/>
      <c r="E428" s="109"/>
      <c r="F428" s="150"/>
      <c r="G428" s="76"/>
    </row>
    <row r="429" spans="1:7" s="74" customFormat="1" ht="15" customHeight="1">
      <c r="A429" s="75">
        <f>A428+0.01</f>
        <v>62.01</v>
      </c>
      <c r="B429" s="103" t="s">
        <v>46</v>
      </c>
      <c r="C429" s="82">
        <v>1</v>
      </c>
      <c r="D429" s="75" t="s">
        <v>8</v>
      </c>
      <c r="E429" s="79"/>
      <c r="F429" s="150">
        <f t="shared" si="35"/>
        <v>0</v>
      </c>
      <c r="G429" s="76"/>
    </row>
    <row r="430" spans="1:7" s="74" customFormat="1" ht="15" customHeight="1">
      <c r="A430" s="75">
        <f t="shared" ref="A430:A441" si="37">A429+0.01</f>
        <v>62.02</v>
      </c>
      <c r="B430" s="103" t="s">
        <v>47</v>
      </c>
      <c r="C430" s="82">
        <v>19.8</v>
      </c>
      <c r="D430" s="75" t="s">
        <v>5</v>
      </c>
      <c r="E430" s="79"/>
      <c r="F430" s="150">
        <f t="shared" si="35"/>
        <v>0</v>
      </c>
      <c r="G430" s="76"/>
    </row>
    <row r="431" spans="1:7" s="74" customFormat="1" ht="15" customHeight="1">
      <c r="A431" s="75">
        <f t="shared" si="37"/>
        <v>62.03</v>
      </c>
      <c r="B431" s="103" t="s">
        <v>196</v>
      </c>
      <c r="C431" s="82">
        <v>4.32</v>
      </c>
      <c r="D431" s="75" t="s">
        <v>10</v>
      </c>
      <c r="E431" s="79"/>
      <c r="F431" s="150">
        <f t="shared" si="35"/>
        <v>0</v>
      </c>
      <c r="G431" s="76"/>
    </row>
    <row r="432" spans="1:7" s="74" customFormat="1" ht="15" customHeight="1">
      <c r="A432" s="75">
        <f t="shared" si="37"/>
        <v>62.04</v>
      </c>
      <c r="B432" s="103" t="s">
        <v>57</v>
      </c>
      <c r="C432" s="82">
        <v>1.44</v>
      </c>
      <c r="D432" s="75" t="s">
        <v>12</v>
      </c>
      <c r="E432" s="79"/>
      <c r="F432" s="150">
        <f t="shared" si="35"/>
        <v>0</v>
      </c>
      <c r="G432" s="76"/>
    </row>
    <row r="433" spans="1:7" s="74" customFormat="1" ht="15" customHeight="1">
      <c r="A433" s="75">
        <f t="shared" si="37"/>
        <v>62.05</v>
      </c>
      <c r="B433" s="103" t="s">
        <v>17</v>
      </c>
      <c r="C433" s="82">
        <v>2.34</v>
      </c>
      <c r="D433" s="75" t="s">
        <v>11</v>
      </c>
      <c r="E433" s="79"/>
      <c r="F433" s="150">
        <f t="shared" si="35"/>
        <v>0</v>
      </c>
      <c r="G433" s="76"/>
    </row>
    <row r="434" spans="1:7" s="74" customFormat="1" ht="15" customHeight="1">
      <c r="A434" s="75">
        <f t="shared" si="37"/>
        <v>62.06</v>
      </c>
      <c r="B434" s="103" t="s">
        <v>218</v>
      </c>
      <c r="C434" s="82">
        <v>1.08</v>
      </c>
      <c r="D434" s="75" t="s">
        <v>6</v>
      </c>
      <c r="E434" s="79"/>
      <c r="F434" s="150">
        <f t="shared" si="35"/>
        <v>0</v>
      </c>
      <c r="G434" s="76"/>
    </row>
    <row r="435" spans="1:7" s="74" customFormat="1" ht="15" customHeight="1">
      <c r="A435" s="75">
        <f t="shared" si="37"/>
        <v>62.07</v>
      </c>
      <c r="B435" s="103" t="s">
        <v>350</v>
      </c>
      <c r="C435" s="82">
        <v>6.76</v>
      </c>
      <c r="D435" s="75" t="s">
        <v>5</v>
      </c>
      <c r="E435" s="79"/>
      <c r="F435" s="150">
        <f t="shared" si="35"/>
        <v>0</v>
      </c>
      <c r="G435" s="76"/>
    </row>
    <row r="436" spans="1:7" s="74" customFormat="1" ht="15" customHeight="1">
      <c r="A436" s="75">
        <f t="shared" si="37"/>
        <v>62.08</v>
      </c>
      <c r="B436" s="103" t="s">
        <v>219</v>
      </c>
      <c r="C436" s="82">
        <v>6.84</v>
      </c>
      <c r="D436" s="75" t="s">
        <v>5</v>
      </c>
      <c r="E436" s="79"/>
      <c r="F436" s="150">
        <f t="shared" si="35"/>
        <v>0</v>
      </c>
      <c r="G436" s="76"/>
    </row>
    <row r="437" spans="1:7" s="120" customFormat="1" ht="37.5" customHeight="1">
      <c r="A437" s="92">
        <f t="shared" si="37"/>
        <v>62.09</v>
      </c>
      <c r="B437" s="80" t="s">
        <v>248</v>
      </c>
      <c r="C437" s="96">
        <v>25.2</v>
      </c>
      <c r="D437" s="97" t="s">
        <v>5</v>
      </c>
      <c r="E437" s="79"/>
      <c r="F437" s="150">
        <f t="shared" si="35"/>
        <v>0</v>
      </c>
      <c r="G437" s="76"/>
    </row>
    <row r="438" spans="1:7" s="74" customFormat="1" ht="15" customHeight="1">
      <c r="A438" s="75">
        <f t="shared" si="37"/>
        <v>62.1</v>
      </c>
      <c r="B438" s="103" t="s">
        <v>221</v>
      </c>
      <c r="C438" s="82">
        <v>1</v>
      </c>
      <c r="D438" s="75" t="s">
        <v>8</v>
      </c>
      <c r="E438" s="79"/>
      <c r="F438" s="150">
        <f t="shared" si="35"/>
        <v>0</v>
      </c>
      <c r="G438" s="76"/>
    </row>
    <row r="439" spans="1:7" s="74" customFormat="1" ht="15" customHeight="1">
      <c r="A439" s="75">
        <f t="shared" si="37"/>
        <v>62.11</v>
      </c>
      <c r="B439" s="103" t="s">
        <v>220</v>
      </c>
      <c r="C439" s="82">
        <v>7.8</v>
      </c>
      <c r="D439" s="75" t="s">
        <v>5</v>
      </c>
      <c r="E439" s="79"/>
      <c r="F439" s="150">
        <f t="shared" si="35"/>
        <v>0</v>
      </c>
      <c r="G439" s="76"/>
    </row>
    <row r="440" spans="1:7" s="74" customFormat="1" ht="15" customHeight="1">
      <c r="A440" s="75">
        <f t="shared" si="37"/>
        <v>62.12</v>
      </c>
      <c r="B440" s="103" t="s">
        <v>226</v>
      </c>
      <c r="C440" s="82">
        <v>14.88</v>
      </c>
      <c r="D440" s="75" t="s">
        <v>5</v>
      </c>
      <c r="E440" s="79"/>
      <c r="F440" s="150">
        <f t="shared" si="35"/>
        <v>0</v>
      </c>
      <c r="G440" s="76"/>
    </row>
    <row r="441" spans="1:7" s="120" customFormat="1" ht="15.6" customHeight="1">
      <c r="A441" s="92">
        <f t="shared" si="37"/>
        <v>62.13</v>
      </c>
      <c r="B441" s="95" t="s">
        <v>227</v>
      </c>
      <c r="C441" s="96">
        <v>16.2</v>
      </c>
      <c r="D441" s="97" t="s">
        <v>9</v>
      </c>
      <c r="E441" s="79"/>
      <c r="F441" s="150">
        <f t="shared" si="35"/>
        <v>0</v>
      </c>
      <c r="G441" s="76"/>
    </row>
    <row r="442" spans="1:7" s="120" customFormat="1" ht="18.75" customHeight="1">
      <c r="A442" s="92">
        <f>A441+0.01</f>
        <v>62.14</v>
      </c>
      <c r="B442" s="103" t="s">
        <v>45</v>
      </c>
      <c r="C442" s="132">
        <v>5.2</v>
      </c>
      <c r="D442" s="92" t="s">
        <v>5</v>
      </c>
      <c r="E442" s="79"/>
      <c r="F442" s="150">
        <f t="shared" si="35"/>
        <v>0</v>
      </c>
      <c r="G442" s="76"/>
    </row>
    <row r="443" spans="1:7" s="74" customFormat="1" ht="17.399999999999999" customHeight="1">
      <c r="A443" s="97"/>
      <c r="B443" s="95"/>
      <c r="C443" s="96"/>
      <c r="D443" s="97"/>
      <c r="E443" s="79"/>
      <c r="F443" s="150"/>
      <c r="G443" s="76">
        <f>SUM(F429:F442)</f>
        <v>0</v>
      </c>
    </row>
    <row r="444" spans="1:7" s="120" customFormat="1" ht="15" customHeight="1">
      <c r="A444" s="94">
        <v>63</v>
      </c>
      <c r="B444" s="84" t="s">
        <v>249</v>
      </c>
      <c r="C444" s="85"/>
      <c r="D444" s="86"/>
      <c r="E444" s="87"/>
      <c r="F444" s="150">
        <f t="shared" si="35"/>
        <v>0</v>
      </c>
      <c r="G444" s="89"/>
    </row>
    <row r="445" spans="1:7" s="120" customFormat="1" ht="23.25" customHeight="1">
      <c r="A445" s="75">
        <f>A444+0.01</f>
        <v>63.01</v>
      </c>
      <c r="B445" s="80" t="s">
        <v>354</v>
      </c>
      <c r="C445" s="82">
        <v>17.16</v>
      </c>
      <c r="D445" s="75" t="s">
        <v>5</v>
      </c>
      <c r="E445" s="79"/>
      <c r="F445" s="150">
        <f t="shared" si="35"/>
        <v>0</v>
      </c>
      <c r="G445" s="89"/>
    </row>
    <row r="446" spans="1:7" s="74" customFormat="1" ht="17.399999999999999" customHeight="1">
      <c r="A446" s="97"/>
      <c r="B446" s="95"/>
      <c r="C446" s="96"/>
      <c r="D446" s="97"/>
      <c r="E446" s="79"/>
      <c r="F446" s="150"/>
      <c r="G446" s="76">
        <f>SUM(F445)</f>
        <v>0</v>
      </c>
    </row>
    <row r="447" spans="1:7" s="120" customFormat="1" ht="15" customHeight="1">
      <c r="A447" s="94">
        <v>64</v>
      </c>
      <c r="B447" s="84" t="s">
        <v>394</v>
      </c>
      <c r="C447" s="85"/>
      <c r="D447" s="86"/>
      <c r="E447" s="87"/>
      <c r="F447" s="150"/>
      <c r="G447" s="89"/>
    </row>
    <row r="448" spans="1:7" s="120" customFormat="1" ht="15" customHeight="1">
      <c r="A448" s="75">
        <f>A447+0.01</f>
        <v>64.010000000000005</v>
      </c>
      <c r="B448" s="95" t="s">
        <v>355</v>
      </c>
      <c r="C448" s="82">
        <v>3</v>
      </c>
      <c r="D448" s="75" t="s">
        <v>5</v>
      </c>
      <c r="E448" s="79"/>
      <c r="F448" s="150">
        <f>ROUND(C448*E448,2)</f>
        <v>0</v>
      </c>
      <c r="G448" s="89"/>
    </row>
    <row r="449" spans="1:7" s="120" customFormat="1" ht="15" customHeight="1">
      <c r="A449" s="75">
        <f>A448+0.01</f>
        <v>64.02</v>
      </c>
      <c r="B449" s="95" t="s">
        <v>358</v>
      </c>
      <c r="C449" s="82">
        <v>1.2</v>
      </c>
      <c r="D449" s="75" t="s">
        <v>5</v>
      </c>
      <c r="E449" s="79"/>
      <c r="F449" s="150">
        <f>ROUND(C449*E449,2)</f>
        <v>0</v>
      </c>
      <c r="G449" s="89"/>
    </row>
    <row r="450" spans="1:7" s="74" customFormat="1" ht="17.399999999999999" customHeight="1">
      <c r="A450" s="97"/>
      <c r="B450" s="95"/>
      <c r="C450" s="96"/>
      <c r="D450" s="97"/>
      <c r="E450" s="79"/>
      <c r="F450" s="150"/>
      <c r="G450" s="76">
        <f>SUM(F448:F449)</f>
        <v>0</v>
      </c>
    </row>
    <row r="451" spans="1:7" s="120" customFormat="1" ht="15" customHeight="1">
      <c r="A451" s="94">
        <v>65</v>
      </c>
      <c r="B451" s="84" t="s">
        <v>395</v>
      </c>
      <c r="C451" s="85"/>
      <c r="D451" s="86"/>
      <c r="E451" s="87"/>
      <c r="F451" s="150"/>
      <c r="G451" s="89"/>
    </row>
    <row r="452" spans="1:7" s="120" customFormat="1" ht="25.5" customHeight="1">
      <c r="A452" s="75">
        <f>A451+0.01</f>
        <v>65.010000000000005</v>
      </c>
      <c r="B452" s="80" t="s">
        <v>211</v>
      </c>
      <c r="C452" s="82">
        <v>6</v>
      </c>
      <c r="D452" s="75" t="s">
        <v>8</v>
      </c>
      <c r="E452" s="79"/>
      <c r="F452" s="150">
        <f>ROUND(C452*E452,2)</f>
        <v>0</v>
      </c>
      <c r="G452" s="89"/>
    </row>
    <row r="453" spans="1:7" s="74" customFormat="1" ht="17.399999999999999" customHeight="1">
      <c r="A453" s="97"/>
      <c r="B453" s="95"/>
      <c r="C453" s="96"/>
      <c r="D453" s="97"/>
      <c r="E453" s="79"/>
      <c r="F453" s="150"/>
      <c r="G453" s="76">
        <f>SUM(F452)</f>
        <v>0</v>
      </c>
    </row>
    <row r="454" spans="1:7" s="5" customFormat="1" ht="16.2" customHeight="1">
      <c r="A454" s="36" t="s">
        <v>265</v>
      </c>
      <c r="B454" s="66" t="s">
        <v>213</v>
      </c>
      <c r="C454" s="64"/>
      <c r="D454" s="65"/>
      <c r="E454" s="57"/>
      <c r="F454" s="58"/>
      <c r="G454" s="58"/>
    </row>
    <row r="455" spans="1:7" s="120" customFormat="1" ht="15" customHeight="1">
      <c r="A455" s="94">
        <v>66</v>
      </c>
      <c r="B455" s="84" t="s">
        <v>396</v>
      </c>
      <c r="C455" s="82"/>
      <c r="D455" s="127"/>
      <c r="E455" s="90"/>
      <c r="F455" s="150"/>
      <c r="G455" s="76"/>
    </row>
    <row r="456" spans="1:7" s="120" customFormat="1" ht="15" customHeight="1">
      <c r="A456" s="75">
        <f t="shared" ref="A456:A469" si="38">A455+0.01</f>
        <v>66.010000000000005</v>
      </c>
      <c r="B456" s="80" t="s">
        <v>46</v>
      </c>
      <c r="C456" s="82">
        <v>5</v>
      </c>
      <c r="D456" s="75" t="s">
        <v>5</v>
      </c>
      <c r="E456" s="79"/>
      <c r="F456" s="150">
        <f t="shared" ref="F456:F515" si="39">ROUND(C456*E456,2)</f>
        <v>0</v>
      </c>
      <c r="G456" s="76"/>
    </row>
    <row r="457" spans="1:7" s="120" customFormat="1" ht="15" customHeight="1">
      <c r="A457" s="75">
        <f t="shared" si="38"/>
        <v>66.02</v>
      </c>
      <c r="B457" s="100" t="s">
        <v>47</v>
      </c>
      <c r="C457" s="77">
        <v>6.4</v>
      </c>
      <c r="D457" s="78" t="s">
        <v>5</v>
      </c>
      <c r="E457" s="79"/>
      <c r="F457" s="150">
        <f t="shared" si="39"/>
        <v>0</v>
      </c>
      <c r="G457" s="115"/>
    </row>
    <row r="458" spans="1:7" s="120" customFormat="1" ht="15" customHeight="1">
      <c r="A458" s="75">
        <f t="shared" si="38"/>
        <v>66.03</v>
      </c>
      <c r="B458" s="98" t="s">
        <v>356</v>
      </c>
      <c r="C458" s="91">
        <v>0.77</v>
      </c>
      <c r="D458" s="92" t="s">
        <v>10</v>
      </c>
      <c r="E458" s="79"/>
      <c r="F458" s="150">
        <f t="shared" si="39"/>
        <v>0</v>
      </c>
      <c r="G458" s="76"/>
    </row>
    <row r="459" spans="1:7" s="120" customFormat="1" ht="15" customHeight="1">
      <c r="A459" s="75">
        <f t="shared" si="38"/>
        <v>66.040000000000006</v>
      </c>
      <c r="B459" s="80" t="s">
        <v>57</v>
      </c>
      <c r="C459" s="91">
        <v>0.57999999999999996</v>
      </c>
      <c r="D459" s="92" t="s">
        <v>12</v>
      </c>
      <c r="E459" s="90"/>
      <c r="F459" s="150">
        <f t="shared" si="39"/>
        <v>0</v>
      </c>
      <c r="G459" s="89"/>
    </row>
    <row r="460" spans="1:7" s="120" customFormat="1" ht="15" customHeight="1">
      <c r="A460" s="75">
        <f t="shared" si="38"/>
        <v>66.05</v>
      </c>
      <c r="B460" s="80" t="s">
        <v>17</v>
      </c>
      <c r="C460" s="91">
        <v>0.25</v>
      </c>
      <c r="D460" s="92" t="s">
        <v>11</v>
      </c>
      <c r="E460" s="90"/>
      <c r="F460" s="150">
        <f t="shared" si="39"/>
        <v>0</v>
      </c>
      <c r="G460" s="89"/>
    </row>
    <row r="461" spans="1:7" s="120" customFormat="1" ht="15" customHeight="1">
      <c r="A461" s="75">
        <f t="shared" si="38"/>
        <v>66.06</v>
      </c>
      <c r="B461" s="95" t="s">
        <v>58</v>
      </c>
      <c r="C461" s="77">
        <v>0.38</v>
      </c>
      <c r="D461" s="78" t="s">
        <v>6</v>
      </c>
      <c r="E461" s="90"/>
      <c r="F461" s="150">
        <f t="shared" si="39"/>
        <v>0</v>
      </c>
      <c r="G461" s="89"/>
    </row>
    <row r="462" spans="1:7" s="120" customFormat="1" ht="15" customHeight="1">
      <c r="A462" s="75">
        <f t="shared" si="38"/>
        <v>66.069999999999993</v>
      </c>
      <c r="B462" s="95" t="s">
        <v>337</v>
      </c>
      <c r="C462" s="77">
        <v>0.11</v>
      </c>
      <c r="D462" s="78" t="s">
        <v>6</v>
      </c>
      <c r="E462" s="90"/>
      <c r="F462" s="150">
        <f t="shared" si="39"/>
        <v>0</v>
      </c>
      <c r="G462" s="89"/>
    </row>
    <row r="463" spans="1:7" s="120" customFormat="1" ht="15" customHeight="1">
      <c r="A463" s="78">
        <f t="shared" si="38"/>
        <v>66.08</v>
      </c>
      <c r="B463" s="98" t="s">
        <v>334</v>
      </c>
      <c r="C463" s="77">
        <v>0.3</v>
      </c>
      <c r="D463" s="78" t="s">
        <v>5</v>
      </c>
      <c r="E463" s="90"/>
      <c r="F463" s="150">
        <f t="shared" si="39"/>
        <v>0</v>
      </c>
      <c r="G463" s="89"/>
    </row>
    <row r="464" spans="1:7" s="120" customFormat="1" ht="15" customHeight="1">
      <c r="A464" s="78">
        <f t="shared" si="38"/>
        <v>66.09</v>
      </c>
      <c r="B464" s="98" t="s">
        <v>148</v>
      </c>
      <c r="C464" s="77">
        <v>0.3</v>
      </c>
      <c r="D464" s="78" t="s">
        <v>5</v>
      </c>
      <c r="E464" s="90"/>
      <c r="F464" s="150">
        <f t="shared" si="39"/>
        <v>0</v>
      </c>
      <c r="G464" s="89"/>
    </row>
    <row r="465" spans="1:7" s="120" customFormat="1" ht="15" customHeight="1">
      <c r="A465" s="78">
        <f t="shared" si="38"/>
        <v>66.099999999999994</v>
      </c>
      <c r="B465" s="98" t="s">
        <v>289</v>
      </c>
      <c r="C465" s="77">
        <v>3.2</v>
      </c>
      <c r="D465" s="78" t="s">
        <v>9</v>
      </c>
      <c r="E465" s="90"/>
      <c r="F465" s="150">
        <f t="shared" si="39"/>
        <v>0</v>
      </c>
      <c r="G465" s="89"/>
    </row>
    <row r="466" spans="1:7" s="120" customFormat="1" ht="29.4" customHeight="1">
      <c r="A466" s="78">
        <f t="shared" si="38"/>
        <v>66.11</v>
      </c>
      <c r="B466" s="100" t="s">
        <v>338</v>
      </c>
      <c r="C466" s="77">
        <v>1</v>
      </c>
      <c r="D466" s="78" t="s">
        <v>8</v>
      </c>
      <c r="E466" s="90"/>
      <c r="F466" s="150">
        <f t="shared" si="39"/>
        <v>0</v>
      </c>
      <c r="G466" s="89"/>
    </row>
    <row r="467" spans="1:7" s="120" customFormat="1" ht="15" customHeight="1">
      <c r="A467" s="78">
        <f t="shared" si="38"/>
        <v>66.12</v>
      </c>
      <c r="B467" s="110" t="s">
        <v>342</v>
      </c>
      <c r="C467" s="102">
        <v>1</v>
      </c>
      <c r="D467" s="75" t="s">
        <v>8</v>
      </c>
      <c r="E467" s="79"/>
      <c r="F467" s="150">
        <f t="shared" si="39"/>
        <v>0</v>
      </c>
      <c r="G467" s="89"/>
    </row>
    <row r="468" spans="1:7" s="120" customFormat="1" ht="15" customHeight="1">
      <c r="A468" s="78">
        <f t="shared" si="38"/>
        <v>66.13</v>
      </c>
      <c r="B468" s="110" t="s">
        <v>343</v>
      </c>
      <c r="C468" s="102">
        <v>1</v>
      </c>
      <c r="D468" s="75" t="s">
        <v>8</v>
      </c>
      <c r="E468" s="79"/>
      <c r="F468" s="150">
        <f t="shared" si="39"/>
        <v>0</v>
      </c>
      <c r="G468" s="89"/>
    </row>
    <row r="469" spans="1:7" s="120" customFormat="1" ht="15" customHeight="1">
      <c r="A469" s="78">
        <f t="shared" si="38"/>
        <v>66.14</v>
      </c>
      <c r="B469" s="81" t="s">
        <v>45</v>
      </c>
      <c r="C469" s="102">
        <v>1</v>
      </c>
      <c r="D469" s="75" t="s">
        <v>8</v>
      </c>
      <c r="E469" s="79"/>
      <c r="F469" s="150">
        <f t="shared" si="39"/>
        <v>0</v>
      </c>
      <c r="G469" s="89"/>
    </row>
    <row r="470" spans="1:7" s="74" customFormat="1" ht="17.399999999999999" customHeight="1">
      <c r="A470" s="97"/>
      <c r="B470" s="95"/>
      <c r="C470" s="96"/>
      <c r="D470" s="97"/>
      <c r="E470" s="79"/>
      <c r="F470" s="150"/>
      <c r="G470" s="76">
        <f>SUM(F456:F469)</f>
        <v>0</v>
      </c>
    </row>
    <row r="471" spans="1:7" s="120" customFormat="1" ht="15" customHeight="1">
      <c r="A471" s="94">
        <v>67</v>
      </c>
      <c r="B471" s="84" t="s">
        <v>222</v>
      </c>
      <c r="C471" s="85"/>
      <c r="D471" s="86"/>
      <c r="E471" s="87"/>
      <c r="F471" s="150"/>
      <c r="G471" s="89"/>
    </row>
    <row r="472" spans="1:7" s="120" customFormat="1" ht="15" customHeight="1">
      <c r="A472" s="75">
        <f>A471+0.01</f>
        <v>67.010000000000005</v>
      </c>
      <c r="B472" s="80" t="s">
        <v>357</v>
      </c>
      <c r="C472" s="82">
        <v>3</v>
      </c>
      <c r="D472" s="75" t="s">
        <v>5</v>
      </c>
      <c r="E472" s="79"/>
      <c r="F472" s="150">
        <f t="shared" si="39"/>
        <v>0</v>
      </c>
      <c r="G472" s="89"/>
    </row>
    <row r="473" spans="1:7" s="120" customFormat="1" ht="15" customHeight="1">
      <c r="A473" s="75">
        <f>A472+0.01</f>
        <v>67.02</v>
      </c>
      <c r="B473" s="95" t="s">
        <v>358</v>
      </c>
      <c r="C473" s="82">
        <v>1.2</v>
      </c>
      <c r="D473" s="75" t="s">
        <v>5</v>
      </c>
      <c r="E473" s="79"/>
      <c r="F473" s="150">
        <f t="shared" si="39"/>
        <v>0</v>
      </c>
      <c r="G473" s="89"/>
    </row>
    <row r="474" spans="1:7" s="74" customFormat="1" ht="17.399999999999999" customHeight="1">
      <c r="A474" s="97"/>
      <c r="B474" s="95"/>
      <c r="C474" s="96"/>
      <c r="D474" s="97"/>
      <c r="E474" s="79"/>
      <c r="F474" s="150"/>
      <c r="G474" s="76">
        <f>SUM(F472:F473)</f>
        <v>0</v>
      </c>
    </row>
    <row r="475" spans="1:7" s="120" customFormat="1" ht="15" customHeight="1">
      <c r="A475" s="94">
        <v>68</v>
      </c>
      <c r="B475" s="84" t="s">
        <v>395</v>
      </c>
      <c r="C475" s="85"/>
      <c r="D475" s="86"/>
      <c r="E475" s="87"/>
      <c r="F475" s="150"/>
      <c r="G475" s="89"/>
    </row>
    <row r="476" spans="1:7" s="120" customFormat="1" ht="22.8">
      <c r="A476" s="75">
        <f>A475+0.01</f>
        <v>68.010000000000005</v>
      </c>
      <c r="B476" s="80" t="s">
        <v>211</v>
      </c>
      <c r="C476" s="82">
        <v>6</v>
      </c>
      <c r="D476" s="75" t="s">
        <v>8</v>
      </c>
      <c r="E476" s="79"/>
      <c r="F476" s="150">
        <f t="shared" si="39"/>
        <v>0</v>
      </c>
      <c r="G476" s="89"/>
    </row>
    <row r="477" spans="1:7" s="74" customFormat="1" ht="17.399999999999999" customHeight="1">
      <c r="A477" s="97"/>
      <c r="B477" s="95"/>
      <c r="C477" s="96"/>
      <c r="D477" s="97"/>
      <c r="E477" s="79"/>
      <c r="F477" s="150"/>
      <c r="G477" s="76">
        <f>SUM(F476)</f>
        <v>0</v>
      </c>
    </row>
    <row r="478" spans="1:7" s="5" customFormat="1" ht="16.2" customHeight="1">
      <c r="A478" s="36" t="s">
        <v>266</v>
      </c>
      <c r="B478" s="66" t="s">
        <v>228</v>
      </c>
      <c r="C478" s="64"/>
      <c r="D478" s="65"/>
      <c r="E478" s="57"/>
      <c r="F478" s="58"/>
      <c r="G478" s="58"/>
    </row>
    <row r="479" spans="1:7" s="120" customFormat="1" ht="15" customHeight="1">
      <c r="A479" s="128">
        <v>69</v>
      </c>
      <c r="B479" s="129" t="s">
        <v>359</v>
      </c>
      <c r="C479" s="133">
        <v>2</v>
      </c>
      <c r="D479" s="134" t="s">
        <v>8</v>
      </c>
      <c r="E479" s="109"/>
      <c r="F479" s="150"/>
      <c r="G479" s="76"/>
    </row>
    <row r="480" spans="1:7" s="120" customFormat="1" ht="15" customHeight="1">
      <c r="A480" s="92">
        <f>A479+0.01</f>
        <v>69.010000000000005</v>
      </c>
      <c r="B480" s="80" t="s">
        <v>46</v>
      </c>
      <c r="C480" s="91">
        <v>17.36</v>
      </c>
      <c r="D480" s="92" t="s">
        <v>5</v>
      </c>
      <c r="E480" s="79"/>
      <c r="F480" s="150">
        <f t="shared" si="39"/>
        <v>0</v>
      </c>
      <c r="G480" s="76"/>
    </row>
    <row r="481" spans="1:7" s="120" customFormat="1" ht="15" customHeight="1">
      <c r="A481" s="92">
        <f t="shared" ref="A481:A498" si="40">A480+0.01</f>
        <v>69.02</v>
      </c>
      <c r="B481" s="80" t="s">
        <v>47</v>
      </c>
      <c r="C481" s="91">
        <v>17.36</v>
      </c>
      <c r="D481" s="92" t="s">
        <v>5</v>
      </c>
      <c r="E481" s="79"/>
      <c r="F481" s="150">
        <f t="shared" si="39"/>
        <v>0</v>
      </c>
      <c r="G481" s="76"/>
    </row>
    <row r="482" spans="1:7" s="120" customFormat="1" ht="15" customHeight="1">
      <c r="A482" s="92">
        <f t="shared" si="40"/>
        <v>69.03</v>
      </c>
      <c r="B482" s="80" t="s">
        <v>196</v>
      </c>
      <c r="C482" s="91">
        <v>3.47</v>
      </c>
      <c r="D482" s="92" t="s">
        <v>10</v>
      </c>
      <c r="E482" s="79"/>
      <c r="F482" s="150">
        <f t="shared" si="39"/>
        <v>0</v>
      </c>
      <c r="G482" s="76"/>
    </row>
    <row r="483" spans="1:7" s="120" customFormat="1" ht="15" customHeight="1">
      <c r="A483" s="92">
        <f t="shared" si="40"/>
        <v>69.040000000000006</v>
      </c>
      <c r="B483" s="80" t="s">
        <v>57</v>
      </c>
      <c r="C483" s="91">
        <v>10</v>
      </c>
      <c r="D483" s="92" t="s">
        <v>12</v>
      </c>
      <c r="E483" s="79"/>
      <c r="F483" s="150">
        <f t="shared" si="39"/>
        <v>0</v>
      </c>
      <c r="G483" s="76"/>
    </row>
    <row r="484" spans="1:7" s="120" customFormat="1" ht="15" customHeight="1">
      <c r="A484" s="92">
        <f t="shared" si="40"/>
        <v>69.05</v>
      </c>
      <c r="B484" s="80" t="s">
        <v>17</v>
      </c>
      <c r="C484" s="91">
        <v>12</v>
      </c>
      <c r="D484" s="92" t="s">
        <v>11</v>
      </c>
      <c r="E484" s="79"/>
      <c r="F484" s="150">
        <f t="shared" si="39"/>
        <v>0</v>
      </c>
      <c r="G484" s="76"/>
    </row>
    <row r="485" spans="1:7" s="120" customFormat="1" ht="15" customHeight="1">
      <c r="A485" s="92">
        <f t="shared" si="40"/>
        <v>69.06</v>
      </c>
      <c r="B485" s="80" t="s">
        <v>218</v>
      </c>
      <c r="C485" s="91">
        <v>8</v>
      </c>
      <c r="D485" s="92" t="s">
        <v>6</v>
      </c>
      <c r="E485" s="79"/>
      <c r="F485" s="150">
        <f t="shared" si="39"/>
        <v>0</v>
      </c>
      <c r="G485" s="76"/>
    </row>
    <row r="486" spans="1:7" s="120" customFormat="1" ht="15" customHeight="1">
      <c r="A486" s="92">
        <f t="shared" si="40"/>
        <v>69.069999999999993</v>
      </c>
      <c r="B486" s="80" t="s">
        <v>351</v>
      </c>
      <c r="C486" s="91">
        <v>17.36</v>
      </c>
      <c r="D486" s="92" t="s">
        <v>5</v>
      </c>
      <c r="E486" s="79"/>
      <c r="F486" s="150">
        <f t="shared" si="39"/>
        <v>0</v>
      </c>
      <c r="G486" s="76"/>
    </row>
    <row r="487" spans="1:7" s="120" customFormat="1" ht="22.8">
      <c r="A487" s="92">
        <f t="shared" si="40"/>
        <v>69.08</v>
      </c>
      <c r="B487" s="80" t="s">
        <v>360</v>
      </c>
      <c r="C487" s="91">
        <v>37.99</v>
      </c>
      <c r="D487" s="92" t="s">
        <v>5</v>
      </c>
      <c r="E487" s="79"/>
      <c r="F487" s="150">
        <f t="shared" si="39"/>
        <v>0</v>
      </c>
      <c r="G487" s="76"/>
    </row>
    <row r="488" spans="1:7" s="120" customFormat="1" ht="15" customHeight="1">
      <c r="A488" s="92">
        <f t="shared" si="40"/>
        <v>69.09</v>
      </c>
      <c r="B488" s="80" t="s">
        <v>221</v>
      </c>
      <c r="C488" s="91">
        <v>2</v>
      </c>
      <c r="D488" s="92" t="s">
        <v>8</v>
      </c>
      <c r="E488" s="79"/>
      <c r="F488" s="150">
        <f t="shared" si="39"/>
        <v>0</v>
      </c>
      <c r="G488" s="76"/>
    </row>
    <row r="489" spans="1:7" s="120" customFormat="1" ht="15" customHeight="1">
      <c r="A489" s="92">
        <f t="shared" si="40"/>
        <v>69.099999999999994</v>
      </c>
      <c r="B489" s="80" t="s">
        <v>220</v>
      </c>
      <c r="C489" s="91">
        <v>6</v>
      </c>
      <c r="D489" s="92" t="s">
        <v>5</v>
      </c>
      <c r="E489" s="79"/>
      <c r="F489" s="150">
        <f t="shared" si="39"/>
        <v>0</v>
      </c>
      <c r="G489" s="76"/>
    </row>
    <row r="490" spans="1:7" s="120" customFormat="1" ht="15" customHeight="1">
      <c r="A490" s="92">
        <f t="shared" si="40"/>
        <v>69.11</v>
      </c>
      <c r="B490" s="80" t="s">
        <v>226</v>
      </c>
      <c r="C490" s="91">
        <v>40.98</v>
      </c>
      <c r="D490" s="92" t="s">
        <v>5</v>
      </c>
      <c r="E490" s="79"/>
      <c r="F490" s="150">
        <f t="shared" si="39"/>
        <v>0</v>
      </c>
      <c r="G490" s="76"/>
    </row>
    <row r="491" spans="1:7" s="120" customFormat="1" ht="15" customHeight="1">
      <c r="A491" s="92">
        <f t="shared" si="40"/>
        <v>69.12</v>
      </c>
      <c r="B491" s="80" t="s">
        <v>231</v>
      </c>
      <c r="C491" s="91">
        <v>10.8</v>
      </c>
      <c r="D491" s="92" t="s">
        <v>9</v>
      </c>
      <c r="E491" s="79"/>
      <c r="F491" s="150">
        <f t="shared" si="39"/>
        <v>0</v>
      </c>
      <c r="G491" s="76"/>
    </row>
    <row r="492" spans="1:7" s="120" customFormat="1" ht="15" customHeight="1">
      <c r="A492" s="92">
        <f t="shared" si="40"/>
        <v>69.13</v>
      </c>
      <c r="B492" s="103" t="s">
        <v>45</v>
      </c>
      <c r="C492" s="132">
        <v>17.36</v>
      </c>
      <c r="D492" s="92" t="s">
        <v>5</v>
      </c>
      <c r="E492" s="79"/>
      <c r="F492" s="150">
        <f t="shared" si="39"/>
        <v>0</v>
      </c>
      <c r="G492" s="76"/>
    </row>
    <row r="493" spans="1:7" s="120" customFormat="1" ht="15" customHeight="1">
      <c r="A493" s="92"/>
      <c r="B493" s="116" t="s">
        <v>238</v>
      </c>
      <c r="C493" s="91">
        <v>0</v>
      </c>
      <c r="D493" s="92"/>
      <c r="E493" s="79"/>
      <c r="F493" s="150">
        <f t="shared" si="39"/>
        <v>0</v>
      </c>
      <c r="G493" s="76"/>
    </row>
    <row r="494" spans="1:7" s="120" customFormat="1" ht="15" customHeight="1">
      <c r="A494" s="92">
        <f>A491+0.01</f>
        <v>69.13</v>
      </c>
      <c r="B494" s="80" t="s">
        <v>285</v>
      </c>
      <c r="C494" s="91">
        <v>2</v>
      </c>
      <c r="D494" s="92" t="s">
        <v>8</v>
      </c>
      <c r="E494" s="79"/>
      <c r="F494" s="150">
        <f t="shared" si="39"/>
        <v>0</v>
      </c>
      <c r="G494" s="76"/>
    </row>
    <row r="495" spans="1:7" s="120" customFormat="1" ht="15" customHeight="1">
      <c r="A495" s="92">
        <f t="shared" si="40"/>
        <v>69.14</v>
      </c>
      <c r="B495" s="80" t="s">
        <v>286</v>
      </c>
      <c r="C495" s="91">
        <v>2</v>
      </c>
      <c r="D495" s="92" t="s">
        <v>8</v>
      </c>
      <c r="E495" s="79"/>
      <c r="F495" s="150">
        <f t="shared" si="39"/>
        <v>0</v>
      </c>
      <c r="G495" s="76"/>
    </row>
    <row r="496" spans="1:7" s="120" customFormat="1" ht="15" customHeight="1">
      <c r="A496" s="92">
        <f t="shared" si="40"/>
        <v>69.150000000000006</v>
      </c>
      <c r="B496" s="80" t="s">
        <v>176</v>
      </c>
      <c r="C496" s="91">
        <v>2</v>
      </c>
      <c r="D496" s="92" t="s">
        <v>8</v>
      </c>
      <c r="E496" s="79"/>
      <c r="F496" s="150">
        <f t="shared" si="39"/>
        <v>0</v>
      </c>
      <c r="G496" s="76"/>
    </row>
    <row r="497" spans="1:7" s="120" customFormat="1" ht="54" customHeight="1">
      <c r="A497" s="92">
        <f t="shared" si="40"/>
        <v>69.16</v>
      </c>
      <c r="B497" s="95" t="s">
        <v>368</v>
      </c>
      <c r="C497" s="91">
        <v>300</v>
      </c>
      <c r="D497" s="92" t="s">
        <v>74</v>
      </c>
      <c r="E497" s="79"/>
      <c r="F497" s="150">
        <f t="shared" si="39"/>
        <v>0</v>
      </c>
      <c r="G497" s="76"/>
    </row>
    <row r="498" spans="1:7" s="120" customFormat="1" ht="15" customHeight="1">
      <c r="A498" s="92">
        <f t="shared" si="40"/>
        <v>69.17</v>
      </c>
      <c r="B498" s="95" t="s">
        <v>369</v>
      </c>
      <c r="C498" s="91">
        <v>2</v>
      </c>
      <c r="D498" s="92" t="s">
        <v>8</v>
      </c>
      <c r="E498" s="79"/>
      <c r="F498" s="150">
        <f t="shared" si="39"/>
        <v>0</v>
      </c>
      <c r="G498" s="76"/>
    </row>
    <row r="499" spans="1:7" s="74" customFormat="1" ht="17.399999999999999" customHeight="1">
      <c r="A499" s="97"/>
      <c r="B499" s="95"/>
      <c r="C499" s="96"/>
      <c r="D499" s="97"/>
      <c r="E499" s="79"/>
      <c r="F499" s="150"/>
      <c r="G499" s="76">
        <f>SUM(F480:F498)</f>
        <v>0</v>
      </c>
    </row>
    <row r="500" spans="1:7" s="120" customFormat="1" ht="15" customHeight="1">
      <c r="A500" s="112">
        <v>70</v>
      </c>
      <c r="B500" s="135" t="s">
        <v>232</v>
      </c>
      <c r="C500" s="136"/>
      <c r="D500" s="137"/>
      <c r="E500" s="109"/>
      <c r="F500" s="150"/>
      <c r="G500" s="76"/>
    </row>
    <row r="501" spans="1:7" s="120" customFormat="1" ht="15" customHeight="1">
      <c r="A501" s="92">
        <f>A500+0.01</f>
        <v>70.010000000000005</v>
      </c>
      <c r="B501" s="80" t="s">
        <v>46</v>
      </c>
      <c r="C501" s="91">
        <v>74.8</v>
      </c>
      <c r="D501" s="92" t="s">
        <v>5</v>
      </c>
      <c r="E501" s="79"/>
      <c r="F501" s="150">
        <f t="shared" si="39"/>
        <v>0</v>
      </c>
      <c r="G501" s="76"/>
    </row>
    <row r="502" spans="1:7" s="120" customFormat="1" ht="15" customHeight="1">
      <c r="A502" s="92">
        <f t="shared" ref="A502:A531" si="41">A501+0.01</f>
        <v>70.02</v>
      </c>
      <c r="B502" s="80" t="s">
        <v>47</v>
      </c>
      <c r="C502" s="91">
        <v>19.2</v>
      </c>
      <c r="D502" s="92" t="s">
        <v>5</v>
      </c>
      <c r="E502" s="79"/>
      <c r="F502" s="150">
        <f t="shared" si="39"/>
        <v>0</v>
      </c>
      <c r="G502" s="76"/>
    </row>
    <row r="503" spans="1:7" s="120" customFormat="1" ht="15" customHeight="1">
      <c r="A503" s="92">
        <f t="shared" si="41"/>
        <v>70.03</v>
      </c>
      <c r="B503" s="80" t="s">
        <v>196</v>
      </c>
      <c r="C503" s="91">
        <v>7.68</v>
      </c>
      <c r="D503" s="92" t="s">
        <v>10</v>
      </c>
      <c r="E503" s="79"/>
      <c r="F503" s="150">
        <f t="shared" si="39"/>
        <v>0</v>
      </c>
      <c r="G503" s="76"/>
    </row>
    <row r="504" spans="1:7" s="120" customFormat="1" ht="15" customHeight="1">
      <c r="A504" s="92">
        <f t="shared" si="41"/>
        <v>70.040000000000006</v>
      </c>
      <c r="B504" s="80" t="s">
        <v>57</v>
      </c>
      <c r="C504" s="91">
        <v>4.8</v>
      </c>
      <c r="D504" s="92" t="s">
        <v>12</v>
      </c>
      <c r="E504" s="79"/>
      <c r="F504" s="150">
        <f t="shared" si="39"/>
        <v>0</v>
      </c>
      <c r="G504" s="76"/>
    </row>
    <row r="505" spans="1:7" s="120" customFormat="1" ht="15" customHeight="1">
      <c r="A505" s="92">
        <f t="shared" si="41"/>
        <v>70.05</v>
      </c>
      <c r="B505" s="80" t="s">
        <v>17</v>
      </c>
      <c r="C505" s="91">
        <v>3.74</v>
      </c>
      <c r="D505" s="92" t="s">
        <v>11</v>
      </c>
      <c r="E505" s="79"/>
      <c r="F505" s="150">
        <f t="shared" si="39"/>
        <v>0</v>
      </c>
      <c r="G505" s="76"/>
    </row>
    <row r="506" spans="1:7" s="120" customFormat="1" ht="15" customHeight="1">
      <c r="A506" s="92">
        <f t="shared" si="41"/>
        <v>70.06</v>
      </c>
      <c r="B506" s="80" t="s">
        <v>361</v>
      </c>
      <c r="C506" s="91">
        <v>3.49</v>
      </c>
      <c r="D506" s="92" t="s">
        <v>6</v>
      </c>
      <c r="E506" s="79"/>
      <c r="F506" s="150">
        <f t="shared" si="39"/>
        <v>0</v>
      </c>
      <c r="G506" s="76"/>
    </row>
    <row r="507" spans="1:7" s="120" customFormat="1" ht="15" customHeight="1">
      <c r="A507" s="92">
        <f t="shared" si="41"/>
        <v>70.069999999999993</v>
      </c>
      <c r="B507" s="80" t="s">
        <v>362</v>
      </c>
      <c r="C507" s="91">
        <v>2.4</v>
      </c>
      <c r="D507" s="92" t="s">
        <v>6</v>
      </c>
      <c r="E507" s="79"/>
      <c r="F507" s="150">
        <f t="shared" si="39"/>
        <v>0</v>
      </c>
      <c r="G507" s="76"/>
    </row>
    <row r="508" spans="1:7" s="120" customFormat="1" ht="15" customHeight="1">
      <c r="A508" s="92">
        <f t="shared" si="41"/>
        <v>70.08</v>
      </c>
      <c r="B508" s="80" t="s">
        <v>363</v>
      </c>
      <c r="C508" s="91">
        <v>1.06</v>
      </c>
      <c r="D508" s="92" t="s">
        <v>6</v>
      </c>
      <c r="E508" s="79"/>
      <c r="F508" s="150">
        <f t="shared" si="39"/>
        <v>0</v>
      </c>
      <c r="G508" s="76"/>
    </row>
    <row r="509" spans="1:7" s="120" customFormat="1" ht="15" customHeight="1">
      <c r="A509" s="97">
        <f t="shared" si="41"/>
        <v>70.09</v>
      </c>
      <c r="B509" s="95" t="s">
        <v>339</v>
      </c>
      <c r="C509" s="96">
        <v>72</v>
      </c>
      <c r="D509" s="97" t="s">
        <v>5</v>
      </c>
      <c r="E509" s="79"/>
      <c r="F509" s="150">
        <f t="shared" si="39"/>
        <v>0</v>
      </c>
      <c r="G509" s="76"/>
    </row>
    <row r="510" spans="1:7" s="120" customFormat="1" ht="38.25" customHeight="1">
      <c r="A510" s="97">
        <f t="shared" si="41"/>
        <v>70.099999999999994</v>
      </c>
      <c r="B510" s="95" t="s">
        <v>250</v>
      </c>
      <c r="C510" s="96">
        <v>61.56</v>
      </c>
      <c r="D510" s="97" t="s">
        <v>5</v>
      </c>
      <c r="E510" s="79"/>
      <c r="F510" s="150">
        <f t="shared" si="39"/>
        <v>0</v>
      </c>
      <c r="G510" s="76"/>
    </row>
    <row r="511" spans="1:7" s="120" customFormat="1" ht="29.4" customHeight="1">
      <c r="A511" s="97">
        <f t="shared" si="41"/>
        <v>70.11</v>
      </c>
      <c r="B511" s="80" t="s">
        <v>251</v>
      </c>
      <c r="C511" s="96">
        <v>41.76</v>
      </c>
      <c r="D511" s="97" t="s">
        <v>5</v>
      </c>
      <c r="E511" s="79"/>
      <c r="F511" s="150">
        <f t="shared" si="39"/>
        <v>0</v>
      </c>
      <c r="G511" s="76"/>
    </row>
    <row r="512" spans="1:7" s="120" customFormat="1" ht="15" customHeight="1">
      <c r="A512" s="97">
        <f t="shared" si="41"/>
        <v>70.12</v>
      </c>
      <c r="B512" s="95" t="s">
        <v>233</v>
      </c>
      <c r="C512" s="96">
        <v>24.72</v>
      </c>
      <c r="D512" s="97" t="s">
        <v>5</v>
      </c>
      <c r="E512" s="79"/>
      <c r="F512" s="150">
        <f t="shared" si="39"/>
        <v>0</v>
      </c>
      <c r="G512" s="76"/>
    </row>
    <row r="513" spans="1:7" s="120" customFormat="1" ht="15" customHeight="1">
      <c r="A513" s="97">
        <f t="shared" si="41"/>
        <v>70.13</v>
      </c>
      <c r="B513" s="95" t="s">
        <v>221</v>
      </c>
      <c r="C513" s="96">
        <v>1</v>
      </c>
      <c r="D513" s="97" t="s">
        <v>8</v>
      </c>
      <c r="E513" s="79"/>
      <c r="F513" s="150">
        <f t="shared" si="39"/>
        <v>0</v>
      </c>
      <c r="G513" s="76"/>
    </row>
    <row r="514" spans="1:7" s="120" customFormat="1" ht="15" customHeight="1">
      <c r="A514" s="97">
        <f t="shared" si="41"/>
        <v>70.14</v>
      </c>
      <c r="B514" s="95" t="s">
        <v>220</v>
      </c>
      <c r="C514" s="96">
        <v>13.2</v>
      </c>
      <c r="D514" s="97" t="s">
        <v>5</v>
      </c>
      <c r="E514" s="79"/>
      <c r="F514" s="150">
        <f t="shared" si="39"/>
        <v>0</v>
      </c>
      <c r="G514" s="76"/>
    </row>
    <row r="515" spans="1:7" s="120" customFormat="1" ht="15" customHeight="1">
      <c r="A515" s="97">
        <f t="shared" si="41"/>
        <v>70.150000000000006</v>
      </c>
      <c r="B515" s="95" t="s">
        <v>252</v>
      </c>
      <c r="C515" s="96">
        <v>10.3</v>
      </c>
      <c r="D515" s="97" t="s">
        <v>9</v>
      </c>
      <c r="E515" s="79"/>
      <c r="F515" s="150">
        <f t="shared" si="39"/>
        <v>0</v>
      </c>
      <c r="G515" s="76"/>
    </row>
    <row r="516" spans="1:7" s="120" customFormat="1" ht="15" customHeight="1">
      <c r="A516" s="97"/>
      <c r="B516" s="116" t="s">
        <v>238</v>
      </c>
      <c r="C516" s="96"/>
      <c r="D516" s="97"/>
      <c r="E516" s="79"/>
      <c r="F516" s="150">
        <f t="shared" ref="F516:F579" si="42">ROUND(C516*E516,2)</f>
        <v>0</v>
      </c>
      <c r="G516" s="76"/>
    </row>
    <row r="517" spans="1:7" s="120" customFormat="1" ht="15" customHeight="1">
      <c r="A517" s="97">
        <f>A515+0.01</f>
        <v>70.16</v>
      </c>
      <c r="B517" s="95" t="s">
        <v>229</v>
      </c>
      <c r="C517" s="96">
        <v>5</v>
      </c>
      <c r="D517" s="97" t="s">
        <v>8</v>
      </c>
      <c r="E517" s="79"/>
      <c r="F517" s="150">
        <f t="shared" si="42"/>
        <v>0</v>
      </c>
      <c r="G517" s="76"/>
    </row>
    <row r="518" spans="1:7" s="120" customFormat="1" ht="15" customHeight="1">
      <c r="A518" s="97">
        <f t="shared" si="41"/>
        <v>70.17</v>
      </c>
      <c r="B518" s="95" t="s">
        <v>230</v>
      </c>
      <c r="C518" s="96">
        <v>1</v>
      </c>
      <c r="D518" s="97" t="s">
        <v>8</v>
      </c>
      <c r="E518" s="79"/>
      <c r="F518" s="150">
        <f t="shared" si="42"/>
        <v>0</v>
      </c>
      <c r="G518" s="76"/>
    </row>
    <row r="519" spans="1:7" s="120" customFormat="1" ht="15" customHeight="1">
      <c r="A519" s="97">
        <f t="shared" si="41"/>
        <v>70.180000000000007</v>
      </c>
      <c r="B519" s="95" t="s">
        <v>176</v>
      </c>
      <c r="C519" s="96">
        <v>2</v>
      </c>
      <c r="D519" s="97" t="s">
        <v>8</v>
      </c>
      <c r="E519" s="79"/>
      <c r="F519" s="150">
        <f t="shared" si="42"/>
        <v>0</v>
      </c>
      <c r="G519" s="76"/>
    </row>
    <row r="520" spans="1:7" s="120" customFormat="1" ht="15" customHeight="1">
      <c r="A520" s="97">
        <f t="shared" si="41"/>
        <v>70.19</v>
      </c>
      <c r="B520" s="95" t="s">
        <v>284</v>
      </c>
      <c r="C520" s="96">
        <v>1</v>
      </c>
      <c r="D520" s="97" t="s">
        <v>8</v>
      </c>
      <c r="E520" s="79"/>
      <c r="F520" s="150">
        <f t="shared" si="42"/>
        <v>0</v>
      </c>
      <c r="G520" s="76"/>
    </row>
    <row r="521" spans="1:7" s="120" customFormat="1" ht="65.400000000000006" customHeight="1">
      <c r="A521" s="97">
        <f t="shared" si="41"/>
        <v>70.2</v>
      </c>
      <c r="B521" s="95" t="s">
        <v>367</v>
      </c>
      <c r="C521" s="96">
        <v>100</v>
      </c>
      <c r="D521" s="97" t="s">
        <v>74</v>
      </c>
      <c r="E521" s="79"/>
      <c r="F521" s="150">
        <f t="shared" si="42"/>
        <v>0</v>
      </c>
      <c r="G521" s="76"/>
    </row>
    <row r="522" spans="1:7" s="120" customFormat="1" ht="15" customHeight="1">
      <c r="A522" s="97">
        <f t="shared" si="41"/>
        <v>70.209999999999994</v>
      </c>
      <c r="B522" s="95" t="s">
        <v>364</v>
      </c>
      <c r="C522" s="96">
        <v>1</v>
      </c>
      <c r="D522" s="97" t="s">
        <v>8</v>
      </c>
      <c r="E522" s="79"/>
      <c r="F522" s="150">
        <f t="shared" si="42"/>
        <v>0</v>
      </c>
      <c r="G522" s="76"/>
    </row>
    <row r="523" spans="1:7" s="120" customFormat="1" ht="15" customHeight="1">
      <c r="A523" s="97"/>
      <c r="B523" s="116" t="s">
        <v>214</v>
      </c>
      <c r="C523" s="96"/>
      <c r="D523" s="97"/>
      <c r="E523" s="79"/>
      <c r="F523" s="150">
        <f t="shared" si="42"/>
        <v>0</v>
      </c>
      <c r="G523" s="76"/>
    </row>
    <row r="524" spans="1:7" s="120" customFormat="1" ht="15" customHeight="1">
      <c r="A524" s="97">
        <f>A520+0.01</f>
        <v>70.2</v>
      </c>
      <c r="B524" s="95" t="s">
        <v>234</v>
      </c>
      <c r="C524" s="96">
        <v>1</v>
      </c>
      <c r="D524" s="97" t="s">
        <v>8</v>
      </c>
      <c r="E524" s="79"/>
      <c r="F524" s="150">
        <f t="shared" si="42"/>
        <v>0</v>
      </c>
      <c r="G524" s="76"/>
    </row>
    <row r="525" spans="1:7" s="120" customFormat="1" ht="15" customHeight="1">
      <c r="A525" s="97">
        <f t="shared" si="41"/>
        <v>70.209999999999994</v>
      </c>
      <c r="B525" s="95" t="s">
        <v>239</v>
      </c>
      <c r="C525" s="96">
        <v>1</v>
      </c>
      <c r="D525" s="97" t="s">
        <v>8</v>
      </c>
      <c r="E525" s="79"/>
      <c r="F525" s="150">
        <f t="shared" si="42"/>
        <v>0</v>
      </c>
      <c r="G525" s="76"/>
    </row>
    <row r="526" spans="1:7" s="120" customFormat="1" ht="15" customHeight="1">
      <c r="A526" s="97">
        <f t="shared" si="41"/>
        <v>70.22</v>
      </c>
      <c r="B526" s="95" t="s">
        <v>365</v>
      </c>
      <c r="C526" s="96">
        <v>1</v>
      </c>
      <c r="D526" s="97" t="s">
        <v>8</v>
      </c>
      <c r="E526" s="79"/>
      <c r="F526" s="150">
        <f t="shared" si="42"/>
        <v>0</v>
      </c>
      <c r="G526" s="76"/>
    </row>
    <row r="527" spans="1:7" s="120" customFormat="1" ht="15" customHeight="1">
      <c r="A527" s="97">
        <f t="shared" si="41"/>
        <v>70.23</v>
      </c>
      <c r="B527" s="95" t="s">
        <v>235</v>
      </c>
      <c r="C527" s="96">
        <v>75</v>
      </c>
      <c r="D527" s="97" t="s">
        <v>9</v>
      </c>
      <c r="E527" s="79"/>
      <c r="F527" s="150">
        <f t="shared" si="42"/>
        <v>0</v>
      </c>
      <c r="G527" s="76"/>
    </row>
    <row r="528" spans="1:7" s="120" customFormat="1" ht="15" customHeight="1">
      <c r="A528" s="97">
        <f t="shared" si="41"/>
        <v>70.239999999999995</v>
      </c>
      <c r="B528" s="95" t="s">
        <v>236</v>
      </c>
      <c r="C528" s="96">
        <v>10</v>
      </c>
      <c r="D528" s="97" t="s">
        <v>8</v>
      </c>
      <c r="E528" s="79"/>
      <c r="F528" s="150">
        <f t="shared" si="42"/>
        <v>0</v>
      </c>
      <c r="G528" s="76"/>
    </row>
    <row r="529" spans="1:7" s="120" customFormat="1" ht="15" customHeight="1">
      <c r="A529" s="97">
        <f t="shared" si="41"/>
        <v>70.25</v>
      </c>
      <c r="B529" s="95" t="s">
        <v>237</v>
      </c>
      <c r="C529" s="96">
        <v>1</v>
      </c>
      <c r="D529" s="97" t="s">
        <v>8</v>
      </c>
      <c r="E529" s="79"/>
      <c r="F529" s="150">
        <f t="shared" si="42"/>
        <v>0</v>
      </c>
      <c r="G529" s="76"/>
    </row>
    <row r="530" spans="1:7" s="120" customFormat="1" ht="15" customHeight="1">
      <c r="A530" s="97">
        <f t="shared" si="41"/>
        <v>70.260000000000005</v>
      </c>
      <c r="B530" s="95" t="s">
        <v>366</v>
      </c>
      <c r="C530" s="96">
        <v>1</v>
      </c>
      <c r="D530" s="97" t="s">
        <v>8</v>
      </c>
      <c r="E530" s="79"/>
      <c r="F530" s="150">
        <f t="shared" si="42"/>
        <v>0</v>
      </c>
      <c r="G530" s="76"/>
    </row>
    <row r="531" spans="1:7" s="120" customFormat="1" ht="15" customHeight="1">
      <c r="A531" s="97">
        <f t="shared" si="41"/>
        <v>70.27</v>
      </c>
      <c r="B531" s="138" t="s">
        <v>45</v>
      </c>
      <c r="C531" s="115">
        <v>74.8</v>
      </c>
      <c r="D531" s="97" t="s">
        <v>5</v>
      </c>
      <c r="E531" s="79"/>
      <c r="F531" s="150">
        <f t="shared" si="42"/>
        <v>0</v>
      </c>
      <c r="G531" s="76"/>
    </row>
    <row r="532" spans="1:7" s="74" customFormat="1" ht="17.399999999999999" customHeight="1">
      <c r="A532" s="97"/>
      <c r="B532" s="95"/>
      <c r="C532" s="96"/>
      <c r="D532" s="97"/>
      <c r="E532" s="79"/>
      <c r="F532" s="150"/>
      <c r="G532" s="76">
        <f>SUM(F501:F531)</f>
        <v>0</v>
      </c>
    </row>
    <row r="533" spans="1:7" s="5" customFormat="1" ht="16.2" customHeight="1">
      <c r="A533" s="36" t="s">
        <v>267</v>
      </c>
      <c r="B533" s="66" t="s">
        <v>401</v>
      </c>
      <c r="C533" s="64"/>
      <c r="D533" s="65"/>
      <c r="E533" s="57"/>
      <c r="F533" s="58"/>
      <c r="G533" s="58"/>
    </row>
    <row r="534" spans="1:7" s="120" customFormat="1" ht="17.25" customHeight="1">
      <c r="A534" s="99">
        <v>71</v>
      </c>
      <c r="B534" s="84" t="s">
        <v>402</v>
      </c>
      <c r="C534" s="85"/>
      <c r="D534" s="86"/>
      <c r="E534" s="87"/>
      <c r="F534" s="150"/>
      <c r="G534" s="101"/>
    </row>
    <row r="535" spans="1:7" s="120" customFormat="1" ht="15" customHeight="1">
      <c r="A535" s="97">
        <f>A534+0.01</f>
        <v>71.010000000000005</v>
      </c>
      <c r="B535" s="95" t="s">
        <v>105</v>
      </c>
      <c r="C535" s="96">
        <v>77</v>
      </c>
      <c r="D535" s="97" t="s">
        <v>73</v>
      </c>
      <c r="E535" s="79"/>
      <c r="F535" s="150">
        <f t="shared" si="42"/>
        <v>0</v>
      </c>
      <c r="G535" s="76"/>
    </row>
    <row r="536" spans="1:7" s="120" customFormat="1" ht="15" customHeight="1">
      <c r="A536" s="97">
        <f>A535+0.01</f>
        <v>71.02</v>
      </c>
      <c r="B536" s="95" t="s">
        <v>106</v>
      </c>
      <c r="C536" s="96">
        <v>46</v>
      </c>
      <c r="D536" s="97" t="s">
        <v>73</v>
      </c>
      <c r="E536" s="79"/>
      <c r="F536" s="150">
        <f t="shared" si="42"/>
        <v>0</v>
      </c>
      <c r="G536" s="76"/>
    </row>
    <row r="537" spans="1:7" s="120" customFormat="1" ht="15" customHeight="1">
      <c r="A537" s="97">
        <f t="shared" ref="A537:A550" si="43">A536+0.01</f>
        <v>71.03</v>
      </c>
      <c r="B537" s="95" t="s">
        <v>107</v>
      </c>
      <c r="C537" s="96">
        <v>3000</v>
      </c>
      <c r="D537" s="97" t="s">
        <v>74</v>
      </c>
      <c r="E537" s="79"/>
      <c r="F537" s="150">
        <f t="shared" si="42"/>
        <v>0</v>
      </c>
      <c r="G537" s="76"/>
    </row>
    <row r="538" spans="1:7" s="120" customFormat="1" ht="15" customHeight="1">
      <c r="A538" s="97">
        <f t="shared" si="43"/>
        <v>71.040000000000006</v>
      </c>
      <c r="B538" s="95" t="s">
        <v>108</v>
      </c>
      <c r="C538" s="96">
        <v>460</v>
      </c>
      <c r="D538" s="97" t="s">
        <v>74</v>
      </c>
      <c r="E538" s="79"/>
      <c r="F538" s="150">
        <f t="shared" si="42"/>
        <v>0</v>
      </c>
      <c r="G538" s="76"/>
    </row>
    <row r="539" spans="1:7" s="120" customFormat="1" ht="15" customHeight="1">
      <c r="A539" s="97">
        <f t="shared" si="43"/>
        <v>71.05</v>
      </c>
      <c r="B539" s="95" t="s">
        <v>109</v>
      </c>
      <c r="C539" s="96">
        <v>23</v>
      </c>
      <c r="D539" s="97" t="s">
        <v>73</v>
      </c>
      <c r="E539" s="79"/>
      <c r="F539" s="150">
        <f t="shared" si="42"/>
        <v>0</v>
      </c>
      <c r="G539" s="76"/>
    </row>
    <row r="540" spans="1:7" s="120" customFormat="1" ht="25.8" customHeight="1">
      <c r="A540" s="78">
        <f t="shared" si="43"/>
        <v>71.06</v>
      </c>
      <c r="B540" s="81" t="s">
        <v>377</v>
      </c>
      <c r="C540" s="102">
        <v>23</v>
      </c>
      <c r="D540" s="75" t="s">
        <v>73</v>
      </c>
      <c r="E540" s="79"/>
      <c r="F540" s="150">
        <f t="shared" si="42"/>
        <v>0</v>
      </c>
      <c r="G540" s="101"/>
    </row>
    <row r="541" spans="1:7" s="120" customFormat="1" ht="16.8" customHeight="1">
      <c r="A541" s="78">
        <f t="shared" si="43"/>
        <v>71.069999999999993</v>
      </c>
      <c r="B541" s="81" t="s">
        <v>110</v>
      </c>
      <c r="C541" s="102">
        <v>23</v>
      </c>
      <c r="D541" s="75" t="s">
        <v>73</v>
      </c>
      <c r="E541" s="79"/>
      <c r="F541" s="150">
        <f t="shared" si="42"/>
        <v>0</v>
      </c>
      <c r="G541" s="101"/>
    </row>
    <row r="542" spans="1:7" s="120" customFormat="1" ht="15" customHeight="1">
      <c r="A542" s="97">
        <f t="shared" si="43"/>
        <v>71.08</v>
      </c>
      <c r="B542" s="95" t="s">
        <v>378</v>
      </c>
      <c r="C542" s="96">
        <v>29</v>
      </c>
      <c r="D542" s="97" t="s">
        <v>73</v>
      </c>
      <c r="E542" s="79"/>
      <c r="F542" s="150">
        <f t="shared" si="42"/>
        <v>0</v>
      </c>
      <c r="G542" s="76"/>
    </row>
    <row r="543" spans="1:7" s="120" customFormat="1" ht="25.8" customHeight="1">
      <c r="A543" s="78">
        <f t="shared" si="43"/>
        <v>71.09</v>
      </c>
      <c r="B543" s="81" t="s">
        <v>379</v>
      </c>
      <c r="C543" s="102">
        <v>6</v>
      </c>
      <c r="D543" s="75" t="s">
        <v>73</v>
      </c>
      <c r="E543" s="79"/>
      <c r="F543" s="150">
        <f t="shared" si="42"/>
        <v>0</v>
      </c>
      <c r="G543" s="101"/>
    </row>
    <row r="544" spans="1:7" s="120" customFormat="1" ht="15" customHeight="1">
      <c r="A544" s="97">
        <f t="shared" si="43"/>
        <v>71.099999999999994</v>
      </c>
      <c r="B544" s="95" t="s">
        <v>111</v>
      </c>
      <c r="C544" s="96">
        <v>1</v>
      </c>
      <c r="D544" s="97" t="s">
        <v>14</v>
      </c>
      <c r="E544" s="79"/>
      <c r="F544" s="150">
        <f t="shared" si="42"/>
        <v>0</v>
      </c>
      <c r="G544" s="76"/>
    </row>
    <row r="545" spans="1:7" s="120" customFormat="1" ht="112.8" customHeight="1">
      <c r="A545" s="97">
        <f t="shared" si="43"/>
        <v>71.11</v>
      </c>
      <c r="B545" s="95" t="s">
        <v>380</v>
      </c>
      <c r="C545" s="96">
        <v>1</v>
      </c>
      <c r="D545" s="97" t="s">
        <v>73</v>
      </c>
      <c r="E545" s="79"/>
      <c r="F545" s="150">
        <f t="shared" si="42"/>
        <v>0</v>
      </c>
      <c r="G545" s="76"/>
    </row>
    <row r="546" spans="1:7" s="120" customFormat="1" ht="76.8" customHeight="1">
      <c r="A546" s="78">
        <f t="shared" si="43"/>
        <v>71.12</v>
      </c>
      <c r="B546" s="81" t="s">
        <v>381</v>
      </c>
      <c r="C546" s="102">
        <v>30</v>
      </c>
      <c r="D546" s="75" t="s">
        <v>74</v>
      </c>
      <c r="E546" s="79"/>
      <c r="F546" s="150">
        <f t="shared" si="42"/>
        <v>0</v>
      </c>
      <c r="G546" s="101"/>
    </row>
    <row r="547" spans="1:7" s="120" customFormat="1" ht="15.6" customHeight="1">
      <c r="A547" s="78">
        <f t="shared" si="43"/>
        <v>71.13</v>
      </c>
      <c r="B547" s="81" t="s">
        <v>112</v>
      </c>
      <c r="C547" s="102">
        <v>3</v>
      </c>
      <c r="D547" s="75" t="s">
        <v>73</v>
      </c>
      <c r="E547" s="79"/>
      <c r="F547" s="150">
        <f t="shared" si="42"/>
        <v>0</v>
      </c>
      <c r="G547" s="101"/>
    </row>
    <row r="548" spans="1:7" s="120" customFormat="1" ht="15" customHeight="1">
      <c r="A548" s="97">
        <f t="shared" si="43"/>
        <v>71.14</v>
      </c>
      <c r="B548" s="95" t="s">
        <v>113</v>
      </c>
      <c r="C548" s="96">
        <v>3</v>
      </c>
      <c r="D548" s="97" t="s">
        <v>73</v>
      </c>
      <c r="E548" s="79"/>
      <c r="F548" s="150">
        <f t="shared" si="42"/>
        <v>0</v>
      </c>
      <c r="G548" s="76"/>
    </row>
    <row r="549" spans="1:7" s="120" customFormat="1" ht="15" customHeight="1">
      <c r="A549" s="97">
        <f t="shared" si="43"/>
        <v>71.150000000000006</v>
      </c>
      <c r="B549" s="95" t="s">
        <v>114</v>
      </c>
      <c r="C549" s="96">
        <v>3</v>
      </c>
      <c r="D549" s="97" t="s">
        <v>73</v>
      </c>
      <c r="E549" s="79"/>
      <c r="F549" s="150">
        <f t="shared" si="42"/>
        <v>0</v>
      </c>
      <c r="G549" s="76"/>
    </row>
    <row r="550" spans="1:7" s="120" customFormat="1" ht="15" customHeight="1">
      <c r="A550" s="97">
        <f t="shared" si="43"/>
        <v>71.16</v>
      </c>
      <c r="B550" s="95" t="s">
        <v>115</v>
      </c>
      <c r="C550" s="96">
        <v>1</v>
      </c>
      <c r="D550" s="97" t="s">
        <v>14</v>
      </c>
      <c r="E550" s="79"/>
      <c r="F550" s="150">
        <f t="shared" si="42"/>
        <v>0</v>
      </c>
      <c r="G550" s="76"/>
    </row>
    <row r="551" spans="1:7" s="120" customFormat="1" ht="16.2" customHeight="1">
      <c r="A551" s="78"/>
      <c r="B551" s="125" t="s">
        <v>398</v>
      </c>
      <c r="C551" s="139"/>
      <c r="D551" s="94"/>
      <c r="E551" s="76"/>
      <c r="F551" s="150"/>
      <c r="G551" s="76">
        <f>SUM(F535:F550)</f>
        <v>0</v>
      </c>
    </row>
    <row r="552" spans="1:7" s="120" customFormat="1" ht="12">
      <c r="A552" s="78"/>
      <c r="B552" s="81"/>
      <c r="C552" s="102"/>
      <c r="D552" s="75"/>
      <c r="E552" s="79"/>
      <c r="F552" s="150"/>
      <c r="G552" s="101"/>
    </row>
    <row r="553" spans="1:7" s="140" customFormat="1" ht="15" customHeight="1">
      <c r="A553" s="99">
        <v>72</v>
      </c>
      <c r="B553" s="84" t="s">
        <v>397</v>
      </c>
      <c r="C553" s="85"/>
      <c r="D553" s="86"/>
      <c r="E553" s="87"/>
      <c r="F553" s="150"/>
      <c r="G553" s="101"/>
    </row>
    <row r="554" spans="1:7" s="120" customFormat="1" ht="15" customHeight="1">
      <c r="A554" s="97">
        <f t="shared" ref="A554" si="44">A553+0.01</f>
        <v>72.010000000000005</v>
      </c>
      <c r="B554" s="95" t="s">
        <v>116</v>
      </c>
      <c r="C554" s="96">
        <v>11</v>
      </c>
      <c r="D554" s="97" t="s">
        <v>73</v>
      </c>
      <c r="E554" s="79"/>
      <c r="F554" s="150">
        <f t="shared" si="42"/>
        <v>0</v>
      </c>
      <c r="G554" s="76"/>
    </row>
    <row r="555" spans="1:7" s="120" customFormat="1" ht="15" customHeight="1">
      <c r="A555" s="97">
        <f>A554+0.01</f>
        <v>72.02</v>
      </c>
      <c r="B555" s="95" t="s">
        <v>117</v>
      </c>
      <c r="C555" s="96">
        <v>1</v>
      </c>
      <c r="D555" s="97" t="s">
        <v>73</v>
      </c>
      <c r="E555" s="79"/>
      <c r="F555" s="150">
        <f t="shared" si="42"/>
        <v>0</v>
      </c>
      <c r="G555" s="76"/>
    </row>
    <row r="556" spans="1:7" s="120" customFormat="1" ht="31.2" customHeight="1">
      <c r="A556" s="97">
        <f t="shared" ref="A556:A566" si="45">A555+0.01</f>
        <v>72.03</v>
      </c>
      <c r="B556" s="95" t="s">
        <v>405</v>
      </c>
      <c r="C556" s="96">
        <v>11</v>
      </c>
      <c r="D556" s="97" t="s">
        <v>73</v>
      </c>
      <c r="E556" s="79"/>
      <c r="F556" s="150">
        <f t="shared" si="42"/>
        <v>0</v>
      </c>
      <c r="G556" s="76"/>
    </row>
    <row r="557" spans="1:7" s="120" customFormat="1" ht="15" customHeight="1">
      <c r="A557" s="97">
        <f t="shared" si="45"/>
        <v>72.040000000000006</v>
      </c>
      <c r="B557" s="95" t="s">
        <v>379</v>
      </c>
      <c r="C557" s="96">
        <v>11</v>
      </c>
      <c r="D557" s="97" t="s">
        <v>73</v>
      </c>
      <c r="E557" s="79"/>
      <c r="F557" s="150">
        <f t="shared" si="42"/>
        <v>0</v>
      </c>
      <c r="G557" s="76"/>
    </row>
    <row r="558" spans="1:7" s="120" customFormat="1" ht="15" customHeight="1">
      <c r="A558" s="97">
        <f t="shared" si="45"/>
        <v>72.05</v>
      </c>
      <c r="B558" s="95" t="s">
        <v>118</v>
      </c>
      <c r="C558" s="96">
        <v>2</v>
      </c>
      <c r="D558" s="97" t="s">
        <v>73</v>
      </c>
      <c r="E558" s="79"/>
      <c r="F558" s="150">
        <f t="shared" si="42"/>
        <v>0</v>
      </c>
      <c r="G558" s="76"/>
    </row>
    <row r="559" spans="1:7" s="120" customFormat="1" ht="15" customHeight="1">
      <c r="A559" s="97">
        <f t="shared" si="45"/>
        <v>72.06</v>
      </c>
      <c r="B559" s="95" t="s">
        <v>119</v>
      </c>
      <c r="C559" s="96">
        <v>8</v>
      </c>
      <c r="D559" s="97" t="s">
        <v>73</v>
      </c>
      <c r="E559" s="79"/>
      <c r="F559" s="150">
        <f t="shared" si="42"/>
        <v>0</v>
      </c>
      <c r="G559" s="76"/>
    </row>
    <row r="560" spans="1:7" s="120" customFormat="1" ht="15" customHeight="1">
      <c r="A560" s="97">
        <f t="shared" si="45"/>
        <v>72.069999999999993</v>
      </c>
      <c r="B560" s="95" t="s">
        <v>120</v>
      </c>
      <c r="C560" s="96">
        <v>2</v>
      </c>
      <c r="D560" s="97" t="s">
        <v>73</v>
      </c>
      <c r="E560" s="79"/>
      <c r="F560" s="150">
        <f t="shared" si="42"/>
        <v>0</v>
      </c>
      <c r="G560" s="76"/>
    </row>
    <row r="561" spans="1:7" s="120" customFormat="1" ht="15" customHeight="1">
      <c r="A561" s="97">
        <f t="shared" si="45"/>
        <v>72.08</v>
      </c>
      <c r="B561" s="95" t="s">
        <v>121</v>
      </c>
      <c r="C561" s="96">
        <v>6</v>
      </c>
      <c r="D561" s="97" t="s">
        <v>73</v>
      </c>
      <c r="E561" s="79"/>
      <c r="F561" s="150">
        <f t="shared" si="42"/>
        <v>0</v>
      </c>
      <c r="G561" s="76"/>
    </row>
    <row r="562" spans="1:7" s="120" customFormat="1" ht="15" customHeight="1">
      <c r="A562" s="97">
        <f t="shared" si="45"/>
        <v>72.09</v>
      </c>
      <c r="B562" s="95" t="s">
        <v>122</v>
      </c>
      <c r="C562" s="96">
        <v>1</v>
      </c>
      <c r="D562" s="97" t="s">
        <v>73</v>
      </c>
      <c r="E562" s="79"/>
      <c r="F562" s="150">
        <f t="shared" si="42"/>
        <v>0</v>
      </c>
      <c r="G562" s="76"/>
    </row>
    <row r="563" spans="1:7" s="120" customFormat="1" ht="15" customHeight="1">
      <c r="A563" s="97">
        <f t="shared" si="45"/>
        <v>72.099999999999994</v>
      </c>
      <c r="B563" s="95" t="s">
        <v>123</v>
      </c>
      <c r="C563" s="96">
        <v>1</v>
      </c>
      <c r="D563" s="97" t="s">
        <v>73</v>
      </c>
      <c r="E563" s="79"/>
      <c r="F563" s="150">
        <f t="shared" si="42"/>
        <v>0</v>
      </c>
      <c r="G563" s="76"/>
    </row>
    <row r="564" spans="1:7" s="120" customFormat="1" ht="15" customHeight="1">
      <c r="A564" s="97">
        <f t="shared" si="45"/>
        <v>72.11</v>
      </c>
      <c r="B564" s="95" t="s">
        <v>124</v>
      </c>
      <c r="C564" s="96">
        <v>4033</v>
      </c>
      <c r="D564" s="97" t="s">
        <v>74</v>
      </c>
      <c r="E564" s="79"/>
      <c r="F564" s="150">
        <f t="shared" si="42"/>
        <v>0</v>
      </c>
      <c r="G564" s="76"/>
    </row>
    <row r="565" spans="1:7" s="120" customFormat="1" ht="15" customHeight="1">
      <c r="A565" s="97">
        <f t="shared" si="45"/>
        <v>72.12</v>
      </c>
      <c r="B565" s="95" t="s">
        <v>75</v>
      </c>
      <c r="C565" s="96">
        <v>17</v>
      </c>
      <c r="D565" s="97" t="s">
        <v>73</v>
      </c>
      <c r="E565" s="79"/>
      <c r="F565" s="150">
        <f t="shared" si="42"/>
        <v>0</v>
      </c>
      <c r="G565" s="76"/>
    </row>
    <row r="566" spans="1:7" s="120" customFormat="1" ht="15" customHeight="1">
      <c r="A566" s="97">
        <f t="shared" si="45"/>
        <v>72.13</v>
      </c>
      <c r="B566" s="95" t="s">
        <v>125</v>
      </c>
      <c r="C566" s="96">
        <v>1</v>
      </c>
      <c r="D566" s="97" t="s">
        <v>73</v>
      </c>
      <c r="E566" s="79"/>
      <c r="F566" s="150">
        <f t="shared" si="42"/>
        <v>0</v>
      </c>
      <c r="G566" s="76"/>
    </row>
    <row r="567" spans="1:7" s="140" customFormat="1" ht="15" customHeight="1">
      <c r="A567" s="99"/>
      <c r="B567" s="125" t="s">
        <v>399</v>
      </c>
      <c r="C567" s="139"/>
      <c r="D567" s="94"/>
      <c r="E567" s="76"/>
      <c r="F567" s="150"/>
      <c r="G567" s="76">
        <f>SUM(F554:F566)</f>
        <v>0</v>
      </c>
    </row>
    <row r="568" spans="1:7" s="120" customFormat="1" ht="12">
      <c r="A568" s="78"/>
      <c r="B568" s="81"/>
      <c r="C568" s="102"/>
      <c r="D568" s="75"/>
      <c r="E568" s="79"/>
      <c r="F568" s="150"/>
      <c r="G568" s="101"/>
    </row>
    <row r="569" spans="1:7" s="140" customFormat="1" ht="15" customHeight="1">
      <c r="A569" s="99">
        <v>73</v>
      </c>
      <c r="B569" s="84" t="s">
        <v>400</v>
      </c>
      <c r="C569" s="139"/>
      <c r="D569" s="94"/>
      <c r="E569" s="76"/>
      <c r="F569" s="150"/>
      <c r="G569" s="101"/>
    </row>
    <row r="570" spans="1:7" s="120" customFormat="1" ht="15" customHeight="1">
      <c r="A570" s="97">
        <f t="shared" ref="A570" si="46">A569+0.01</f>
        <v>73.010000000000005</v>
      </c>
      <c r="B570" s="95" t="s">
        <v>181</v>
      </c>
      <c r="C570" s="96">
        <v>32</v>
      </c>
      <c r="D570" s="97" t="s">
        <v>73</v>
      </c>
      <c r="E570" s="79"/>
      <c r="F570" s="150">
        <f t="shared" si="42"/>
        <v>0</v>
      </c>
      <c r="G570" s="76"/>
    </row>
    <row r="571" spans="1:7" s="120" customFormat="1" ht="15" customHeight="1">
      <c r="A571" s="97">
        <f>A570+0.01</f>
        <v>73.02</v>
      </c>
      <c r="B571" s="95" t="s">
        <v>182</v>
      </c>
      <c r="C571" s="96">
        <v>32</v>
      </c>
      <c r="D571" s="97" t="s">
        <v>73</v>
      </c>
      <c r="E571" s="79"/>
      <c r="F571" s="150">
        <f t="shared" si="42"/>
        <v>0</v>
      </c>
      <c r="G571" s="76"/>
    </row>
    <row r="572" spans="1:7" s="120" customFormat="1" ht="15" customHeight="1">
      <c r="A572" s="97">
        <f t="shared" ref="A572:A586" si="47">A571+0.01</f>
        <v>73.03</v>
      </c>
      <c r="B572" s="95" t="s">
        <v>107</v>
      </c>
      <c r="C572" s="96">
        <v>1250</v>
      </c>
      <c r="D572" s="97" t="s">
        <v>74</v>
      </c>
      <c r="E572" s="79"/>
      <c r="F572" s="150">
        <f t="shared" si="42"/>
        <v>0</v>
      </c>
      <c r="G572" s="76"/>
    </row>
    <row r="573" spans="1:7" s="120" customFormat="1" ht="15" customHeight="1">
      <c r="A573" s="97">
        <f t="shared" si="47"/>
        <v>73.040000000000006</v>
      </c>
      <c r="B573" s="95" t="s">
        <v>183</v>
      </c>
      <c r="C573" s="96">
        <v>425</v>
      </c>
      <c r="D573" s="97" t="s">
        <v>74</v>
      </c>
      <c r="E573" s="79"/>
      <c r="F573" s="150">
        <f t="shared" si="42"/>
        <v>0</v>
      </c>
      <c r="G573" s="76"/>
    </row>
    <row r="574" spans="1:7" s="120" customFormat="1" ht="15" customHeight="1">
      <c r="A574" s="97">
        <f t="shared" si="47"/>
        <v>73.05</v>
      </c>
      <c r="B574" s="95" t="s">
        <v>184</v>
      </c>
      <c r="C574" s="96">
        <v>8</v>
      </c>
      <c r="D574" s="97" t="s">
        <v>73</v>
      </c>
      <c r="E574" s="79"/>
      <c r="F574" s="150">
        <f t="shared" si="42"/>
        <v>0</v>
      </c>
      <c r="G574" s="76"/>
    </row>
    <row r="575" spans="1:7" s="120" customFormat="1" ht="36" customHeight="1">
      <c r="A575" s="97">
        <f t="shared" si="47"/>
        <v>73.06</v>
      </c>
      <c r="B575" s="95" t="s">
        <v>405</v>
      </c>
      <c r="C575" s="96">
        <v>12</v>
      </c>
      <c r="D575" s="97" t="s">
        <v>73</v>
      </c>
      <c r="E575" s="79"/>
      <c r="F575" s="150">
        <f t="shared" si="42"/>
        <v>0</v>
      </c>
      <c r="G575" s="76"/>
    </row>
    <row r="576" spans="1:7" s="120" customFormat="1" ht="15" customHeight="1">
      <c r="A576" s="97">
        <f t="shared" si="47"/>
        <v>73.069999999999993</v>
      </c>
      <c r="B576" s="95" t="s">
        <v>379</v>
      </c>
      <c r="C576" s="96">
        <v>12</v>
      </c>
      <c r="D576" s="97" t="s">
        <v>73</v>
      </c>
      <c r="E576" s="79"/>
      <c r="F576" s="150">
        <f t="shared" si="42"/>
        <v>0</v>
      </c>
      <c r="G576" s="76"/>
    </row>
    <row r="577" spans="1:7" s="120" customFormat="1" ht="15" customHeight="1">
      <c r="A577" s="97">
        <f t="shared" si="47"/>
        <v>73.08</v>
      </c>
      <c r="B577" s="95" t="s">
        <v>132</v>
      </c>
      <c r="C577" s="96">
        <v>8</v>
      </c>
      <c r="D577" s="97" t="s">
        <v>73</v>
      </c>
      <c r="E577" s="79"/>
      <c r="F577" s="150">
        <f t="shared" si="42"/>
        <v>0</v>
      </c>
      <c r="G577" s="76"/>
    </row>
    <row r="578" spans="1:7" s="120" customFormat="1" ht="15" customHeight="1">
      <c r="A578" s="97">
        <f t="shared" si="47"/>
        <v>73.09</v>
      </c>
      <c r="B578" s="95" t="s">
        <v>133</v>
      </c>
      <c r="C578" s="96">
        <v>1</v>
      </c>
      <c r="D578" s="97" t="s">
        <v>73</v>
      </c>
      <c r="E578" s="79"/>
      <c r="F578" s="150">
        <f t="shared" si="42"/>
        <v>0</v>
      </c>
      <c r="G578" s="76"/>
    </row>
    <row r="579" spans="1:7" s="120" customFormat="1" ht="15" customHeight="1">
      <c r="A579" s="97">
        <f t="shared" si="47"/>
        <v>73.099999999999994</v>
      </c>
      <c r="B579" s="95" t="s">
        <v>134</v>
      </c>
      <c r="C579" s="96">
        <v>8</v>
      </c>
      <c r="D579" s="97" t="s">
        <v>73</v>
      </c>
      <c r="E579" s="79"/>
      <c r="F579" s="150">
        <f t="shared" si="42"/>
        <v>0</v>
      </c>
      <c r="G579" s="76"/>
    </row>
    <row r="580" spans="1:7" s="120" customFormat="1" ht="15" customHeight="1">
      <c r="A580" s="97">
        <f t="shared" si="47"/>
        <v>73.11</v>
      </c>
      <c r="B580" s="95" t="s">
        <v>185</v>
      </c>
      <c r="C580" s="96">
        <v>8</v>
      </c>
      <c r="D580" s="97" t="s">
        <v>73</v>
      </c>
      <c r="E580" s="79"/>
      <c r="F580" s="150">
        <f t="shared" ref="F580:F586" si="48">ROUND(C580*E580,2)</f>
        <v>0</v>
      </c>
      <c r="G580" s="76"/>
    </row>
    <row r="581" spans="1:7" s="140" customFormat="1" ht="105.6" customHeight="1">
      <c r="A581" s="78">
        <f t="shared" si="47"/>
        <v>73.12</v>
      </c>
      <c r="B581" s="81" t="s">
        <v>382</v>
      </c>
      <c r="C581" s="102">
        <v>1</v>
      </c>
      <c r="D581" s="75" t="s">
        <v>73</v>
      </c>
      <c r="E581" s="79"/>
      <c r="F581" s="150">
        <f t="shared" si="48"/>
        <v>0</v>
      </c>
      <c r="G581" s="101"/>
    </row>
    <row r="582" spans="1:7" s="140" customFormat="1" ht="74.400000000000006" customHeight="1">
      <c r="A582" s="78">
        <f t="shared" si="47"/>
        <v>73.13</v>
      </c>
      <c r="B582" s="81" t="s">
        <v>383</v>
      </c>
      <c r="C582" s="102">
        <v>30</v>
      </c>
      <c r="D582" s="75" t="s">
        <v>74</v>
      </c>
      <c r="E582" s="79"/>
      <c r="F582" s="150">
        <f t="shared" si="48"/>
        <v>0</v>
      </c>
      <c r="G582" s="101"/>
    </row>
    <row r="583" spans="1:7" s="120" customFormat="1" ht="15" customHeight="1">
      <c r="A583" s="97">
        <f t="shared" si="47"/>
        <v>73.14</v>
      </c>
      <c r="B583" s="95" t="s">
        <v>112</v>
      </c>
      <c r="C583" s="96">
        <v>3</v>
      </c>
      <c r="D583" s="97" t="s">
        <v>73</v>
      </c>
      <c r="E583" s="79"/>
      <c r="F583" s="150">
        <f t="shared" si="48"/>
        <v>0</v>
      </c>
      <c r="G583" s="76"/>
    </row>
    <row r="584" spans="1:7" s="120" customFormat="1" ht="15" customHeight="1">
      <c r="A584" s="97">
        <f t="shared" si="47"/>
        <v>73.150000000000006</v>
      </c>
      <c r="B584" s="95" t="s">
        <v>186</v>
      </c>
      <c r="C584" s="96">
        <v>3</v>
      </c>
      <c r="D584" s="97" t="s">
        <v>73</v>
      </c>
      <c r="E584" s="79"/>
      <c r="F584" s="150">
        <f t="shared" si="48"/>
        <v>0</v>
      </c>
      <c r="G584" s="76"/>
    </row>
    <row r="585" spans="1:7" s="120" customFormat="1" ht="15" customHeight="1">
      <c r="A585" s="97">
        <f t="shared" si="47"/>
        <v>73.16</v>
      </c>
      <c r="B585" s="95" t="s">
        <v>114</v>
      </c>
      <c r="C585" s="96">
        <v>3</v>
      </c>
      <c r="D585" s="97" t="s">
        <v>73</v>
      </c>
      <c r="E585" s="79"/>
      <c r="F585" s="150">
        <f t="shared" si="48"/>
        <v>0</v>
      </c>
      <c r="G585" s="76"/>
    </row>
    <row r="586" spans="1:7" s="120" customFormat="1" ht="15" customHeight="1">
      <c r="A586" s="97">
        <f t="shared" si="47"/>
        <v>73.17</v>
      </c>
      <c r="B586" s="95" t="s">
        <v>115</v>
      </c>
      <c r="C586" s="96">
        <v>1</v>
      </c>
      <c r="D586" s="97" t="s">
        <v>14</v>
      </c>
      <c r="E586" s="79"/>
      <c r="F586" s="150">
        <f t="shared" si="48"/>
        <v>0</v>
      </c>
      <c r="G586" s="76"/>
    </row>
    <row r="587" spans="1:7" s="140" customFormat="1" ht="15" customHeight="1">
      <c r="A587" s="99"/>
      <c r="B587" s="125" t="s">
        <v>403</v>
      </c>
      <c r="C587" s="139"/>
      <c r="D587" s="94"/>
      <c r="E587" s="76"/>
      <c r="F587" s="150"/>
      <c r="G587" s="76">
        <f>SUM(F570:F586)</f>
        <v>0</v>
      </c>
    </row>
    <row r="588" spans="1:7" s="5" customFormat="1" ht="16.2" customHeight="1">
      <c r="A588" s="56"/>
      <c r="B588" s="155" t="s">
        <v>24</v>
      </c>
      <c r="C588" s="155"/>
      <c r="D588" s="155"/>
      <c r="E588" s="57"/>
      <c r="F588" s="57"/>
      <c r="G588" s="58">
        <f>SUM(G17:G587)</f>
        <v>0</v>
      </c>
    </row>
    <row r="589" spans="1:7" ht="17.399999999999999">
      <c r="A589" s="42"/>
      <c r="B589" s="59" t="s">
        <v>25</v>
      </c>
      <c r="C589" s="38"/>
      <c r="D589" s="39"/>
      <c r="E589" s="17"/>
      <c r="F589" s="40"/>
      <c r="G589" s="41"/>
    </row>
    <row r="590" spans="1:7" ht="17.399999999999999">
      <c r="A590" s="1"/>
      <c r="B590" s="3" t="s">
        <v>26</v>
      </c>
      <c r="C590" s="29">
        <v>10</v>
      </c>
      <c r="D590" s="4" t="s">
        <v>21</v>
      </c>
      <c r="E590" s="17"/>
      <c r="F590" s="149">
        <f>ROUND(C590*$G$588,2)</f>
        <v>0</v>
      </c>
      <c r="G590" s="21"/>
    </row>
    <row r="591" spans="1:7" ht="17.399999999999999">
      <c r="A591" s="1"/>
      <c r="B591" s="2" t="s">
        <v>27</v>
      </c>
      <c r="C591" s="29">
        <v>3.5</v>
      </c>
      <c r="D591" s="4" t="s">
        <v>21</v>
      </c>
      <c r="E591" s="16"/>
      <c r="F591" s="149">
        <f>ROUND(C591*$G$588,2)</f>
        <v>0</v>
      </c>
      <c r="G591" s="21"/>
    </row>
    <row r="592" spans="1:7" ht="17.399999999999999">
      <c r="A592" s="1"/>
      <c r="B592" s="2" t="s">
        <v>35</v>
      </c>
      <c r="C592" s="29">
        <v>1</v>
      </c>
      <c r="D592" s="4" t="s">
        <v>21</v>
      </c>
      <c r="E592" s="16"/>
      <c r="F592" s="149">
        <f>ROUND(C592*$G$588,2)</f>
        <v>0</v>
      </c>
      <c r="G592" s="21"/>
    </row>
    <row r="593" spans="1:7" ht="17.399999999999999">
      <c r="A593" s="1"/>
      <c r="B593" s="2" t="s">
        <v>28</v>
      </c>
      <c r="C593" s="29">
        <v>4.75</v>
      </c>
      <c r="D593" s="4" t="s">
        <v>21</v>
      </c>
      <c r="E593" s="16"/>
      <c r="F593" s="149">
        <f>ROUND(C593*$G$588,2)</f>
        <v>0</v>
      </c>
      <c r="G593" s="21"/>
    </row>
    <row r="594" spans="1:7" ht="17.399999999999999">
      <c r="A594" s="1"/>
      <c r="B594" s="2" t="s">
        <v>29</v>
      </c>
      <c r="C594" s="29">
        <v>5</v>
      </c>
      <c r="D594" s="4" t="s">
        <v>21</v>
      </c>
      <c r="E594" s="16"/>
      <c r="F594" s="149">
        <f>ROUND(C594*$G$588,2)</f>
        <v>0</v>
      </c>
      <c r="G594" s="21"/>
    </row>
    <row r="595" spans="1:7" ht="17.399999999999999">
      <c r="A595" s="1"/>
      <c r="B595" s="2" t="s">
        <v>30</v>
      </c>
      <c r="C595" s="29">
        <v>5</v>
      </c>
      <c r="D595" s="4" t="s">
        <v>21</v>
      </c>
      <c r="E595" s="16"/>
      <c r="F595" s="149">
        <f>ROUND(C595*$G$588,2)</f>
        <v>0</v>
      </c>
      <c r="G595" s="21"/>
    </row>
    <row r="596" spans="1:7" ht="17.399999999999999">
      <c r="A596" s="1"/>
      <c r="B596" s="2" t="s">
        <v>31</v>
      </c>
      <c r="C596" s="29">
        <v>18</v>
      </c>
      <c r="D596" s="4" t="s">
        <v>21</v>
      </c>
      <c r="E596" s="16"/>
      <c r="F596" s="149">
        <f>ROUND(C596*$F$590,2)</f>
        <v>0</v>
      </c>
      <c r="G596" s="21"/>
    </row>
    <row r="597" spans="1:7" ht="17.399999999999999">
      <c r="A597" s="1"/>
      <c r="B597" s="2" t="s">
        <v>22</v>
      </c>
      <c r="C597" s="29">
        <v>3</v>
      </c>
      <c r="D597" s="4" t="s">
        <v>21</v>
      </c>
      <c r="E597" s="16"/>
      <c r="F597" s="149">
        <f>ROUND(C597*$G$588,2)</f>
        <v>0</v>
      </c>
      <c r="G597" s="21"/>
    </row>
    <row r="598" spans="1:7" ht="17.399999999999999">
      <c r="A598" s="43"/>
      <c r="B598" s="44" t="s">
        <v>32</v>
      </c>
      <c r="C598" s="141">
        <v>0.1</v>
      </c>
      <c r="D598" s="142" t="s">
        <v>21</v>
      </c>
      <c r="E598" s="37"/>
      <c r="F598" s="149">
        <f>ROUND(C598*$G$588,2)</f>
        <v>0</v>
      </c>
      <c r="G598" s="46"/>
    </row>
    <row r="599" spans="1:7" ht="17.399999999999999">
      <c r="A599" s="43"/>
      <c r="B599" s="44" t="s">
        <v>127</v>
      </c>
      <c r="C599" s="29"/>
      <c r="D599" s="142" t="s">
        <v>370</v>
      </c>
      <c r="E599" s="37"/>
      <c r="F599" s="20">
        <f>+E599+C599</f>
        <v>0</v>
      </c>
      <c r="G599" s="46"/>
    </row>
    <row r="600" spans="1:7" ht="17.399999999999999">
      <c r="A600" s="43"/>
      <c r="B600" s="44" t="s">
        <v>126</v>
      </c>
      <c r="C600" s="29"/>
      <c r="D600" s="45" t="s">
        <v>370</v>
      </c>
      <c r="E600" s="37"/>
      <c r="F600" s="20">
        <f>+E600+C600</f>
        <v>0</v>
      </c>
      <c r="G600" s="46"/>
    </row>
    <row r="601" spans="1:7" ht="12.6" customHeight="1">
      <c r="A601" s="43"/>
      <c r="B601" s="44"/>
      <c r="C601" s="29"/>
      <c r="D601" s="142"/>
      <c r="E601" s="37"/>
      <c r="F601" s="20"/>
      <c r="G601" s="46"/>
    </row>
    <row r="602" spans="1:7" s="5" customFormat="1" ht="16.2" customHeight="1">
      <c r="A602" s="56"/>
      <c r="B602" s="155" t="s">
        <v>25</v>
      </c>
      <c r="C602" s="155"/>
      <c r="D602" s="155"/>
      <c r="E602" s="57"/>
      <c r="F602" s="57"/>
      <c r="G602" s="58">
        <f>SUM(F590:F600)</f>
        <v>0</v>
      </c>
    </row>
    <row r="603" spans="1:7" ht="6.6" customHeight="1">
      <c r="A603" s="47"/>
      <c r="B603" s="95"/>
      <c r="C603" s="48"/>
      <c r="D603" s="49"/>
      <c r="E603" s="50"/>
      <c r="F603" s="51"/>
      <c r="G603" s="52"/>
    </row>
    <row r="604" spans="1:7" s="5" customFormat="1" ht="16.2" customHeight="1">
      <c r="A604" s="56"/>
      <c r="B604" s="155" t="s">
        <v>33</v>
      </c>
      <c r="C604" s="155"/>
      <c r="D604" s="155"/>
      <c r="E604" s="57"/>
      <c r="F604" s="57"/>
      <c r="G604" s="58">
        <f>SUM(G602,G588)</f>
        <v>0</v>
      </c>
    </row>
    <row r="605" spans="1:7" s="34" customFormat="1" ht="10.5" customHeight="1">
      <c r="A605" s="146"/>
      <c r="B605" s="53"/>
      <c r="C605" s="54"/>
      <c r="D605" s="55"/>
      <c r="E605" s="22"/>
      <c r="F605" s="22"/>
      <c r="G605" s="22"/>
    </row>
    <row r="606" spans="1:7" s="34" customFormat="1" ht="10.5" customHeight="1">
      <c r="A606" s="146"/>
      <c r="B606" s="53"/>
      <c r="C606" s="54"/>
      <c r="D606" s="55"/>
      <c r="E606" s="22"/>
      <c r="F606" s="22"/>
      <c r="G606" s="22"/>
    </row>
    <row r="607" spans="1:7" s="34" customFormat="1" ht="10.5" customHeight="1">
      <c r="A607" s="147"/>
      <c r="B607" s="23" t="s">
        <v>34</v>
      </c>
      <c r="C607" s="24"/>
      <c r="D607" s="25"/>
      <c r="E607" s="26"/>
      <c r="F607" s="26"/>
      <c r="G607" s="26"/>
    </row>
    <row r="608" spans="1:7" s="34" customFormat="1" ht="14.25" customHeight="1">
      <c r="A608" s="148">
        <v>1</v>
      </c>
      <c r="B608" s="22" t="s">
        <v>60</v>
      </c>
      <c r="C608" s="22"/>
      <c r="D608" s="22"/>
      <c r="E608" s="22"/>
      <c r="F608" s="22"/>
      <c r="G608" s="54"/>
    </row>
    <row r="609" spans="1:7" s="34" customFormat="1" ht="14.25" customHeight="1">
      <c r="A609" s="148">
        <v>2</v>
      </c>
      <c r="B609" s="22" t="s">
        <v>61</v>
      </c>
      <c r="C609" s="22"/>
      <c r="D609" s="22"/>
      <c r="E609" s="22"/>
      <c r="F609" s="22"/>
      <c r="G609" s="22"/>
    </row>
    <row r="610" spans="1:7" s="34" customFormat="1" ht="14.25" customHeight="1">
      <c r="A610" s="148">
        <v>3</v>
      </c>
      <c r="B610" s="22" t="s">
        <v>216</v>
      </c>
      <c r="C610" s="22"/>
      <c r="D610" s="22"/>
      <c r="E610" s="22"/>
      <c r="F610" s="22"/>
      <c r="G610" s="22"/>
    </row>
    <row r="611" spans="1:7" s="34" customFormat="1" ht="14.25" customHeight="1">
      <c r="A611" s="148">
        <v>4</v>
      </c>
      <c r="B611" s="22" t="s">
        <v>62</v>
      </c>
      <c r="C611" s="22"/>
      <c r="D611" s="22"/>
      <c r="E611" s="22"/>
      <c r="F611" s="22"/>
      <c r="G611" s="22"/>
    </row>
    <row r="612" spans="1:7" s="34" customFormat="1" ht="14.25" customHeight="1">
      <c r="A612" s="148">
        <v>5</v>
      </c>
      <c r="B612" s="22" t="s">
        <v>128</v>
      </c>
      <c r="C612" s="22"/>
      <c r="D612" s="22"/>
      <c r="E612" s="22"/>
      <c r="F612" s="22"/>
      <c r="G612" s="22"/>
    </row>
    <row r="613" spans="1:7" s="34" customFormat="1" ht="17.399999999999999">
      <c r="A613" s="148">
        <v>6</v>
      </c>
      <c r="B613" s="143" t="s">
        <v>63</v>
      </c>
      <c r="C613" s="53"/>
      <c r="D613" s="53"/>
      <c r="E613" s="53"/>
      <c r="F613" s="53"/>
      <c r="G613" s="22"/>
    </row>
    <row r="614" spans="1:7" s="34" customFormat="1" ht="14.25" customHeight="1">
      <c r="A614" s="148"/>
      <c r="B614" s="22"/>
      <c r="C614" s="22"/>
      <c r="D614" s="22"/>
      <c r="E614" s="22"/>
      <c r="F614" s="22"/>
      <c r="G614" s="22"/>
    </row>
    <row r="615" spans="1:7" s="34" customFormat="1" ht="14.25" customHeight="1">
      <c r="A615" s="148"/>
      <c r="B615" s="22"/>
      <c r="C615" s="22"/>
      <c r="D615" s="22"/>
      <c r="E615" s="22"/>
      <c r="F615" s="22"/>
      <c r="G615" s="22"/>
    </row>
    <row r="616" spans="1:7" s="34" customFormat="1" ht="14.25" customHeight="1">
      <c r="A616" s="148"/>
      <c r="B616" s="22"/>
      <c r="C616" s="22"/>
      <c r="D616" s="22"/>
      <c r="E616" s="22"/>
      <c r="F616" s="22"/>
      <c r="G616" s="22"/>
    </row>
    <row r="617" spans="1:7" s="34" customFormat="1" ht="14.25" customHeight="1">
      <c r="A617" s="148"/>
      <c r="B617" s="22"/>
      <c r="C617" s="22"/>
      <c r="D617" s="22"/>
      <c r="E617" s="22"/>
      <c r="F617" s="22"/>
      <c r="G617" s="22"/>
    </row>
    <row r="618" spans="1:7" s="34" customFormat="1" ht="14.25" customHeight="1">
      <c r="A618" s="148"/>
      <c r="B618" s="22"/>
      <c r="C618" s="22"/>
      <c r="D618" s="22"/>
      <c r="E618" s="22"/>
      <c r="F618" s="22"/>
      <c r="G618" s="22"/>
    </row>
    <row r="619" spans="1:7" s="34" customFormat="1" ht="14.25" customHeight="1">
      <c r="A619" s="148"/>
      <c r="B619" s="144"/>
      <c r="C619" s="22"/>
      <c r="D619" s="22"/>
      <c r="E619" s="22"/>
      <c r="F619" s="22"/>
      <c r="G619" s="22"/>
    </row>
    <row r="620" spans="1:7" s="34" customFormat="1" ht="14.25" customHeight="1">
      <c r="A620" s="148"/>
      <c r="B620" s="22"/>
      <c r="C620" s="22"/>
      <c r="D620" s="22"/>
      <c r="E620" s="22"/>
      <c r="F620" s="22"/>
      <c r="G620" s="22"/>
    </row>
    <row r="621" spans="1:7" s="34" customFormat="1" ht="14.25" customHeight="1">
      <c r="A621" s="148"/>
      <c r="B621" s="22"/>
      <c r="C621" s="22"/>
      <c r="D621" s="22"/>
      <c r="E621" s="22"/>
      <c r="F621" s="22"/>
      <c r="G621" s="22"/>
    </row>
    <row r="622" spans="1:7" s="34" customFormat="1" ht="14.25" customHeight="1">
      <c r="A622" s="148"/>
      <c r="B622" s="22"/>
      <c r="C622" s="22"/>
      <c r="D622" s="22"/>
      <c r="E622" s="22"/>
      <c r="F622" s="22"/>
      <c r="G622" s="22"/>
    </row>
    <row r="623" spans="1:7" s="34" customFormat="1" ht="14.25" customHeight="1">
      <c r="A623" s="148"/>
      <c r="B623" s="22"/>
      <c r="C623" s="22"/>
      <c r="D623" s="22"/>
      <c r="E623" s="22"/>
      <c r="F623" s="22"/>
      <c r="G623" s="22"/>
    </row>
    <row r="624" spans="1:7" s="34" customFormat="1" ht="14.25" customHeight="1">
      <c r="A624" s="152"/>
      <c r="B624" s="152"/>
      <c r="C624" s="152"/>
      <c r="D624" s="152"/>
      <c r="E624" s="152"/>
      <c r="F624" s="152"/>
      <c r="G624" s="152"/>
    </row>
    <row r="625" spans="1:7" s="34" customFormat="1" ht="14.25" customHeight="1">
      <c r="A625" s="153"/>
      <c r="B625" s="153"/>
      <c r="C625" s="153"/>
      <c r="D625" s="153"/>
      <c r="E625" s="153"/>
      <c r="F625" s="153"/>
      <c r="G625" s="153"/>
    </row>
    <row r="626" spans="1:7" s="34" customFormat="1" ht="14.25" customHeight="1">
      <c r="A626" s="148"/>
      <c r="B626" s="22"/>
      <c r="C626" s="22"/>
      <c r="D626" s="22"/>
      <c r="E626" s="22"/>
      <c r="F626" s="22"/>
      <c r="G626" s="22"/>
    </row>
    <row r="627" spans="1:7" s="34" customFormat="1" ht="14.25" customHeight="1">
      <c r="A627" s="148"/>
      <c r="B627" s="22"/>
      <c r="C627" s="22"/>
      <c r="D627" s="22"/>
      <c r="E627" s="22"/>
      <c r="F627" s="22"/>
      <c r="G627" s="22"/>
    </row>
    <row r="628" spans="1:7" s="34" customFormat="1" ht="14.25" customHeight="1">
      <c r="A628" s="148"/>
      <c r="B628" s="22"/>
      <c r="C628" s="22"/>
      <c r="D628" s="22"/>
      <c r="E628" s="22"/>
      <c r="F628" s="22"/>
      <c r="G628" s="22"/>
    </row>
    <row r="629" spans="1:7" s="34" customFormat="1" ht="14.25" customHeight="1">
      <c r="A629" s="148"/>
      <c r="B629" s="22"/>
      <c r="C629" s="22"/>
      <c r="D629" s="22"/>
      <c r="E629" s="22"/>
      <c r="F629" s="22"/>
      <c r="G629" s="22"/>
    </row>
    <row r="630" spans="1:7" s="34" customFormat="1" ht="14.25" customHeight="1">
      <c r="A630" s="148"/>
      <c r="B630" s="22"/>
      <c r="C630" s="22"/>
      <c r="D630" s="22"/>
      <c r="E630" s="22"/>
      <c r="F630" s="22"/>
      <c r="G630" s="22"/>
    </row>
    <row r="631" spans="1:7" s="34" customFormat="1" ht="14.25" customHeight="1">
      <c r="A631" s="148"/>
      <c r="B631" s="145"/>
      <c r="C631" s="22"/>
      <c r="D631" s="22"/>
      <c r="E631" s="22"/>
      <c r="F631" s="22"/>
      <c r="G631" s="22"/>
    </row>
  </sheetData>
  <mergeCells count="8">
    <mergeCell ref="A624:G624"/>
    <mergeCell ref="A625:G625"/>
    <mergeCell ref="A7:G7"/>
    <mergeCell ref="A8:G8"/>
    <mergeCell ref="B588:D588"/>
    <mergeCell ref="B602:D602"/>
    <mergeCell ref="B604:D604"/>
    <mergeCell ref="A10:G10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9" fitToHeight="4" orientation="portrait" r:id="rId1"/>
  <headerFooter>
    <oddFooter>Página &amp;P</oddFooter>
  </headerFooter>
  <rowBreaks count="7" manualBreakCount="7">
    <brk id="199" max="6" man="1"/>
    <brk id="243" max="6" man="1"/>
    <brk id="291" max="6" man="1"/>
    <brk id="341" max="6" man="1"/>
    <brk id="436" max="6" man="1"/>
    <brk id="485" max="6" man="1"/>
    <brk id="53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 MACAO</vt:lpstr>
      <vt:lpstr>'LISTADO DE PARTIDAS MACAO'!Área_de_impresión</vt:lpstr>
      <vt:lpstr>'LISTADO DE PARTIDAS MACAO'!Títulos_a_imprimir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DELL</cp:lastModifiedBy>
  <cp:lastPrinted>2021-06-24T19:51:32Z</cp:lastPrinted>
  <dcterms:created xsi:type="dcterms:W3CDTF">2015-11-19T16:01:51Z</dcterms:created>
  <dcterms:modified xsi:type="dcterms:W3CDTF">2021-06-24T19:51:35Z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