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secturgovdo.sharepoint.com/sites/DireccionEjecutivaCEIZTUR/Documentos compartidos/Compartido CEIZTUR/Finanzas CEIZTUR/DIRECTORIO COMÚN/Financiero_CEIZTUR/Documentos Billy/Departamento Financiero 2024/Informes Financieros 2021-2023/Ingresos y egresos año 2022/"/>
    </mc:Choice>
  </mc:AlternateContent>
  <xr:revisionPtr revIDLastSave="2" documentId="11_9D0DB847DB3D0402779DF1CE6E94D31523649F4F" xr6:coauthVersionLast="47" xr6:coauthVersionMax="47" xr10:uidLastSave="{A9EF27F0-8256-4AD8-B3D9-8D88E78E5565}"/>
  <bookViews>
    <workbookView xWindow="795" yWindow="1260" windowWidth="12075" windowHeight="13980" xr2:uid="{00000000-000D-0000-FFFF-FFFF00000000}"/>
  </bookViews>
  <sheets>
    <sheet name="Hoja1"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8" i="1" l="1"/>
  <c r="J138" i="1"/>
  <c r="L60" i="1"/>
  <c r="N138" i="1" s="1"/>
  <c r="B57" i="1"/>
  <c r="K41" i="1"/>
  <c r="J41" i="1"/>
  <c r="L7" i="1"/>
  <c r="L8" i="1" s="1"/>
  <c r="L9" i="1" s="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36" i="1" s="1"/>
  <c r="L37" i="1" s="1"/>
  <c r="L38" i="1" s="1"/>
  <c r="L39" i="1" s="1"/>
  <c r="L40" i="1" s="1"/>
  <c r="L41" i="1" s="1"/>
  <c r="N41" i="1" s="1"/>
  <c r="O41" i="1" s="1"/>
  <c r="L61" i="1" l="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alcChain>
</file>

<file path=xl/sharedStrings.xml><?xml version="1.0" encoding="utf-8"?>
<sst xmlns="http://schemas.openxmlformats.org/spreadsheetml/2006/main" count="393" uniqueCount="241">
  <si>
    <t>INFORME DE TESORERIA</t>
  </si>
  <si>
    <t>INGRESOS Y EGRESOS</t>
  </si>
  <si>
    <t>CUENTA NO. 2400169440 (Fondo Reponible)</t>
  </si>
  <si>
    <t>NOVIEMBRE DEL 2022</t>
  </si>
  <si>
    <t>Fecha</t>
  </si>
  <si>
    <t>Transferencia</t>
  </si>
  <si>
    <t>Cheque</t>
  </si>
  <si>
    <t>Referencia</t>
  </si>
  <si>
    <t>Beneficiario</t>
  </si>
  <si>
    <t>Columna1</t>
  </si>
  <si>
    <t>Descripcion</t>
  </si>
  <si>
    <t>Columna2</t>
  </si>
  <si>
    <t>Debito</t>
  </si>
  <si>
    <t>Credito</t>
  </si>
  <si>
    <t>Balance</t>
  </si>
  <si>
    <t>Balance Inicial</t>
  </si>
  <si>
    <t>452473228</t>
  </si>
  <si>
    <t>DGII</t>
  </si>
  <si>
    <t>COBRO IMP DGII 0.15%_TRANS TUB</t>
  </si>
  <si>
    <t>452400019</t>
  </si>
  <si>
    <t>Empleados</t>
  </si>
  <si>
    <t>PAGO DE VIATICOS</t>
  </si>
  <si>
    <t>284896429</t>
  </si>
  <si>
    <t>Colector de Impuestos Internos</t>
  </si>
  <si>
    <t>PAGO IMPUESTO ANUAL SOBRE TRAMITE DE DERECHO DE CIRCULACION DE VEHICULO</t>
  </si>
  <si>
    <t>828489642</t>
  </si>
  <si>
    <t>452442276</t>
  </si>
  <si>
    <t>452400029</t>
  </si>
  <si>
    <t>452445503</t>
  </si>
  <si>
    <t>285088317</t>
  </si>
  <si>
    <t>928508831</t>
  </si>
  <si>
    <t>452400006</t>
  </si>
  <si>
    <t>CEIZTUR</t>
  </si>
  <si>
    <t>TRANSFERENCIA TESORERIA</t>
  </si>
  <si>
    <t>285606510</t>
  </si>
  <si>
    <t>928560651</t>
  </si>
  <si>
    <t>285666347</t>
  </si>
  <si>
    <t>REPOSICION CAJA CHICA</t>
  </si>
  <si>
    <t>285666569</t>
  </si>
  <si>
    <t>TRANSFERENCIA COLECTOR  CONTRIBUCIONES</t>
  </si>
  <si>
    <t>928566656</t>
  </si>
  <si>
    <t>452400004</t>
  </si>
  <si>
    <t>452400005</t>
  </si>
  <si>
    <t>452435292</t>
  </si>
  <si>
    <t>452435293</t>
  </si>
  <si>
    <t>452435291</t>
  </si>
  <si>
    <t>285891006</t>
  </si>
  <si>
    <t>CONSORCIO TARJETAS DOMINICANA</t>
  </si>
  <si>
    <t>PAGO PASE RAPIDO VEHICULOS DEL CEIZTUR</t>
  </si>
  <si>
    <t>928589100</t>
  </si>
  <si>
    <t>286242322</t>
  </si>
  <si>
    <t>928624232</t>
  </si>
  <si>
    <t>286320956</t>
  </si>
  <si>
    <t>928632095</t>
  </si>
  <si>
    <t>452400018</t>
  </si>
  <si>
    <t>452443477</t>
  </si>
  <si>
    <t>452443478</t>
  </si>
  <si>
    <t>286700155</t>
  </si>
  <si>
    <t>928670015</t>
  </si>
  <si>
    <t>999000002</t>
  </si>
  <si>
    <t>Total</t>
  </si>
  <si>
    <t>Maggy Villar</t>
  </si>
  <si>
    <t>Anyolani Nolasco</t>
  </si>
  <si>
    <t>Jose Luis Mañon</t>
  </si>
  <si>
    <t>Realizado</t>
  </si>
  <si>
    <t>Aprobado</t>
  </si>
  <si>
    <t>Técnico de Contabilidad</t>
  </si>
  <si>
    <t>Enc. Division Depto. de Contabilidad</t>
  </si>
  <si>
    <t>Encargado Financiero</t>
  </si>
  <si>
    <t xml:space="preserve">  CUENTA UNICA DEL TESORO NO. 100010102384894</t>
  </si>
  <si>
    <t>Libramiento</t>
  </si>
  <si>
    <t>2.7.1.2.01</t>
  </si>
  <si>
    <t xml:space="preserve">	Trent, SRL</t>
  </si>
  <si>
    <t>Pago Fact. No.0163, Cub. No. 4 Proy. No. 362 contrato No. 46-2021, Reconstrucción Plaza de Vendedores Balneario Los Patos, Provincia Barahona.</t>
  </si>
  <si>
    <t>2.1.2.2.10</t>
  </si>
  <si>
    <t>COMITE EJECUTOR DE INFRAESTRUCTURAS DE ZONAS TURISTICAS</t>
  </si>
  <si>
    <t>Incentivo anual por indicadores Sismap año 2022</t>
  </si>
  <si>
    <t>Adicional Incentivo anual por indicadores Sismap año 2022</t>
  </si>
  <si>
    <t>2.2.9.2.01</t>
  </si>
  <si>
    <t>GUILLERMINA MERCEDES NEUMAN DE JOSE</t>
  </si>
  <si>
    <t>Pago factura no. 0225 por los servicios de almuerzos para las personas que participaron en el operativo de emergencia de escombros por el paso del Huracán Fiona los días 15, 16 y 17 de octubre 2022.</t>
  </si>
  <si>
    <t>2.6.2.3.01</t>
  </si>
  <si>
    <t>Fejagus Comercial, SRL</t>
  </si>
  <si>
    <t>Pago factura No. 0168 por la compra de cámara fotográfica de alta resolución para ser utilizada en los diferentes levantamientos del depto. de Planificación y Desarrollo.</t>
  </si>
  <si>
    <t> 02/11/2022</t>
  </si>
  <si>
    <t>2.2.7.2.02</t>
  </si>
  <si>
    <t>ALL Office Solutions TS, SRL</t>
  </si>
  <si>
    <t>Pago factura No. 1412 por la compra e instalación de pieza para impresora HP modelo Color LaserJet PRO M281fdw.</t>
  </si>
  <si>
    <t>2.3.5.3.01</t>
  </si>
  <si>
    <t>Auto Servicio Automotriz Inteligente RD, Auto Sai RD</t>
  </si>
  <si>
    <t>Pago factura No. 0529 por la compra de Neumáticos Vehículos Toyota Hilux placa L409888, Nissan Navara placa L339986, Nissan Navara placa L339972 y Motocicleta Honda placa K2069451.</t>
  </si>
  <si>
    <t>2.3.9.9.04, 2.3.9.4.01</t>
  </si>
  <si>
    <t>Power Machinery, SRL</t>
  </si>
  <si>
    <t>Pago factura No. 0062 por la compra de  equipamientos para salvavidas, con el objetivo de reforzar la seguridad de nuestras playas y balnearios.</t>
  </si>
  <si>
    <t>2.3.9.2.01</t>
  </si>
  <si>
    <t>Maxibodegas Eop Del Caribe, SRL</t>
  </si>
  <si>
    <t>Pago factura No. 1310 por la compra de toners y cartuchos para impresoras y foto copiadoras del CEIZTUR.</t>
  </si>
  <si>
    <t>2.2.2.1.03</t>
  </si>
  <si>
    <t>Editora Listin Diario, SA</t>
  </si>
  <si>
    <t>Pago factura no. 7553 por servicio de Publicación en  Periódico los días 25 y 26 de octubre de la Convocatoria a Licitación Pública Nacional, ref.: CEIZTUR-CCC-LPN-2022-0013.</t>
  </si>
  <si>
    <t>2.2.6.3.01</t>
  </si>
  <si>
    <t>HUMANO SEGUROS S A</t>
  </si>
  <si>
    <t>Pago de la Factura No. 5195 correspondiente al mes de noviembre 2022, del Seguro Médico de Salud a los empleados del CEIZTUR.</t>
  </si>
  <si>
    <t>2.2.8.7.06</t>
  </si>
  <si>
    <t>FREDDY BOLIVAR DE JESUS ALMONTE BRITO</t>
  </si>
  <si>
    <t>Pago Factura No. 0661 Por Concepto de trámites legales de documentos, según anexos.</t>
  </si>
  <si>
    <t>2.2.5.1.01</t>
  </si>
  <si>
    <t>CENTRO DE EXPORTACION E INVERSIONES DE LA REPUBLICA DOMINICANA</t>
  </si>
  <si>
    <t>Pago de factura No.0023, Cesión de derecho Contrato 32-2021 por los gastos de mantenimiento del edificio del CEI-RD espacio concedido al CEIZTUR, correspondiente al mes de noviembre del 2022.</t>
  </si>
  <si>
    <t>2.3.9.9.04, 2.3.2.4.01</t>
  </si>
  <si>
    <t>Construpa Constructora Padilla, SRL</t>
  </si>
  <si>
    <t>Pago factura No. 0200 y 0201 por la compra de equipos de protección para uso del personal de mantenimiento técnico, auxiliar de almacén y consejería del CEIZTUR.</t>
  </si>
  <si>
    <t>2.1.2.2.03</t>
  </si>
  <si>
    <t>Nómina horas extras mes de septiembre 2022</t>
  </si>
  <si>
    <t>CONSTRUCTORA KUKY SILVERIO INDUSTRIAL, SRL</t>
  </si>
  <si>
    <t>Pago avance 20% del monto RD$260,917,100.84 Contrato No.13-2022, Reconstrucción de las infraestructuras recreativas del Malecón de San Pedro de Macorís</t>
  </si>
  <si>
    <t>Exyco, SRL</t>
  </si>
  <si>
    <t>Pago fact. No. 0115, Cub. No. 4 Proy. No. 364 contrato No.49-2021; Reconstrucción Plaza de los Vendedores de Guayacanes, San Pedro de Macorís.</t>
  </si>
  <si>
    <t>2.7.2.4.01</t>
  </si>
  <si>
    <t>Ingeniero &amp; Arquitectos Dominicanos (INARDOSA), SRL</t>
  </si>
  <si>
    <t>Pago Fact. No. 0034, Cub. No.7 Proy. No 318, cont. No.60-2019; Reconstrucción Vial Calle Duarte San Pedro de Macorís, Provincia San Pedro de Macorís.</t>
  </si>
  <si>
    <t>2.6.1.3.01</t>
  </si>
  <si>
    <t>Ramirez &amp; Mojica Envoy Pack Courier Express, SRL</t>
  </si>
  <si>
    <t>Pago factura no. 1334 por la compra de dos Escáneres de  Escritorio para Departamento Financiero Del CEIZTUR.</t>
  </si>
  <si>
    <t>Pago Factura No. 0666 por concepto de pago de trámites legales de documentos, según anexos.</t>
  </si>
  <si>
    <t>2.2.7.1.01</t>
  </si>
  <si>
    <t>Grupo Metal y Cristal, SRL</t>
  </si>
  <si>
    <t>Pago factura No. 0011 por el suministro e instalación cristal para colocarlo en el pasillo frente al Departamento Administrativo del CEIZTUR.</t>
  </si>
  <si>
    <t>2.1.1.2.06</t>
  </si>
  <si>
    <t>Horas Extras Operativo Huracán Fiona</t>
  </si>
  <si>
    <t>EDITORA DEL CARIBE C POR A</t>
  </si>
  <si>
    <t>Pago factura no. 4337 por  servicio de Publicación en  Periódico  los días 25 y 26 de octubre  de la Convocatoria a Licitación Pública Nacional, ref.: CEIZTUR-CCC-LPN-2022-0013.</t>
  </si>
  <si>
    <t>2.3.5.5.01</t>
  </si>
  <si>
    <t>Plásticos Viñals, SRL</t>
  </si>
  <si>
    <t>Pago factura no. 0160 por la compra de Fundas plásticas para el PNLPB</t>
  </si>
  <si>
    <t>2.2.8.7.04</t>
  </si>
  <si>
    <t>Capacitación Especializada (CAES), SRL</t>
  </si>
  <si>
    <t>Pago factura no. 0380 por los servicios de capacitación en Excel básico intermedio.</t>
  </si>
  <si>
    <t xml:space="preserve">2.1.1.3.01, 2.1.5.3.01, 2.1.5.2.01, 2.1.5.1.01 </t>
  </si>
  <si>
    <t>COMITE EJECUTOR DE INFRAESTRUCTA EN ZONAS TURISTICAS (CEIZTUR)</t>
  </si>
  <si>
    <t>Nómina tramite de pensión mes de noviembre 2022</t>
  </si>
  <si>
    <t>2.1.2.2.05</t>
  </si>
  <si>
    <t>Nómina militar mes de noviembre 2022</t>
  </si>
  <si>
    <t xml:space="preserve">2.1.5.3.01, 2.1.5.2.01, 2.1.1.2.05, 2.1.5.1.01 </t>
  </si>
  <si>
    <t>Nómina periodo probatorio mes de noviembre 2022</t>
  </si>
  <si>
    <t>2.1.5.3.01, 2.1.5.2.01, 2.1.5.1.01, 2.1.1.1.01</t>
  </si>
  <si>
    <t>Nómina fija mes de noviembre 2022</t>
  </si>
  <si>
    <t>2.1.5.3.01, 2.1.1.2.08, 2.1.5.2.01, 2.1.5.1.01</t>
  </si>
  <si>
    <t>Nómina temporales mes de noviembre 2022</t>
  </si>
  <si>
    <t> 21/11/2022</t>
  </si>
  <si>
    <t>Pago factura no. 1387 por la contratación de  servicio técnico especializado para realizar mantenimientos correctivos a una impresora HP color laserjet pro mfp m277dw y dos impresoras hp color laserjet pro mfp m281dw.</t>
  </si>
  <si>
    <t>2.2.5.9.01</t>
  </si>
  <si>
    <t>Inversiones Express, SRL</t>
  </si>
  <si>
    <t>Pago factura no. 0070 por la compra de  Licencias de Software para los proyectos de infraestructura, realizados por el Departamento de Ingeniería de este Comité Ejecutor de Infraestructuras de Zonas Turísticas (CEIZTUR).</t>
  </si>
  <si>
    <t>Mattar Consulting, SRL</t>
  </si>
  <si>
    <t>pago factura  no. 0173 por la compra de Licencias de Software para los proyectos de infraestructura, realizados por el Departamento de Ingeniería de este Comité Ejecutor de Infraestructuras de Zonas Turísticas (CEIZTUR).</t>
  </si>
  <si>
    <t>2.6.1.1.01, 2.3.9.2.01</t>
  </si>
  <si>
    <t>Pago factura no. 1349 por la compra de  de útiles y materiales oficina para ser utilizados en las oficinas del CEIZTUR.</t>
  </si>
  <si>
    <t>Scarlet Mena Digital Business Company, EIRL</t>
  </si>
  <si>
    <t>Pago factura no. 0009 por capacitaciones en Diplomado Online Presupuesto y Contabilidad Gubernamental.</t>
  </si>
  <si>
    <t>2.2.7.2.06</t>
  </si>
  <si>
    <t>COMERCIAL MINI EIRL</t>
  </si>
  <si>
    <t>Pago factura no. 0193 por servicio de mantenimiento preventivo para el vehículo Mitsubishi placa no. G343847.</t>
  </si>
  <si>
    <t>Pago factura no. 0547 por servicio de mantenimiento preventivo para el vehículo Toyota Fortuner  placa No. G419429.</t>
  </si>
  <si>
    <t>2.2.8.5.01 </t>
  </si>
  <si>
    <t>Dita Services, SRL</t>
  </si>
  <si>
    <t>Pago Factura No. 0228 por Servicios de Fumigación de las Oficinas del CEIZTUR correspondiente al mes de noviembre del 2022 según proceso de compra CEIZTUR -DAF-CM-2022-0014.</t>
  </si>
  <si>
    <t>2.3.7.2.99, 2.3.4.1.01, 2.3.9.3.01</t>
  </si>
  <si>
    <t>Dubamed, SRL</t>
  </si>
  <si>
    <t>Pago factura no. 0112 por la compra de Medicamentos para los botiquines del CEIZTUR.</t>
  </si>
  <si>
    <t>2.3.3.2.01</t>
  </si>
  <si>
    <t>Sunalu, SRL</t>
  </si>
  <si>
    <t>Pago factura no. 0031 por la compra de  de papeles higiénicos y tipo toalla para baños del CEIZTUR.</t>
  </si>
  <si>
    <t>Pago factura No. 0551 por servicio de mantenimiento preventivo para los vehículos Toyota Fortuner  placas No. G487603 y  Toyota Prado placa no. G419344.</t>
  </si>
  <si>
    <t>Thelma Altagracia Martinez Mercedes</t>
  </si>
  <si>
    <t>Pago factura no. 0024 por servicios de desayunos y almuerzos para personas que estarán participando en el operativo de limpieza especial del PNLPB, en playas y villas magantes.</t>
  </si>
  <si>
    <t>2.3.9.6.01 </t>
  </si>
  <si>
    <t>Pago factura no. 0192 por la compra Baterías para vehículos del CEIZTUR placas nos. G487603, G487605, G419429, EG00012, G343847 y L379824.</t>
  </si>
  <si>
    <t>3191</t>
  </si>
  <si>
    <t>Pago Factura No. 0675 por concepto de pago de trámites legales de documentos, según anexos.</t>
  </si>
  <si>
    <t>Pago Factura No. 0674 por concepto de pago de trámites legales de documentos, según anexos.</t>
  </si>
  <si>
    <t>2.2.5.1.02</t>
  </si>
  <si>
    <t>Rasa Consultores Asociados, SRL</t>
  </si>
  <si>
    <t>Pago factura No. 0001 por servicios de hospedaje.</t>
  </si>
  <si>
    <t>MARITZA JUSTINA CRUZ GONZALEZ DE VAZQUEZ</t>
  </si>
  <si>
    <t>Pago Factura No. 0068 por concepto de pago de trámites legales de documentos, según anexos.</t>
  </si>
  <si>
    <t>Elsa Margarita de la Cruz Matos</t>
  </si>
  <si>
    <t>Pago Factura No. 0077 por concepto de pago de trámites legales de documentos, según anexos.</t>
  </si>
  <si>
    <t>2.2.1.3.01</t>
  </si>
  <si>
    <t>COMPANIA DOMINICANA DE TELEFONOS C POR A</t>
  </si>
  <si>
    <t>Pago Factura No. 5571 por los Servicios de Renta Mensual de las Flotas del CEIZTUR, correspondiente al mes de octubre del año 2022.</t>
  </si>
  <si>
    <t>Pago factura no. 0194 por la compra de Gomas para Vehículo Toyota Fortuner placa No. G487605</t>
  </si>
  <si>
    <t>INSTITUTO DE FORMACION TURISTICA DEL CARIBE</t>
  </si>
  <si>
    <t>Pago Facturas Nos. 0633, 0635, 0637 y 0640, por el servicio de almuerzo para los colaboradores del CEIZTUR, desde el 10 de octubre hasta el 04 de noviembre 2022, según anexos.</t>
  </si>
  <si>
    <t>2.1.1.4.01</t>
  </si>
  <si>
    <t>Regalía periodo probatorio año 2022</t>
  </si>
  <si>
    <t>Regalía militar año 2022</t>
  </si>
  <si>
    <t>Regalía tramite de pensión año 2022</t>
  </si>
  <si>
    <t>Regalía inactivos militar 2022</t>
  </si>
  <si>
    <t>22/11/2022 </t>
  </si>
  <si>
    <t>Equipos y Construcciones del Cibao (ECOCISA), SRL</t>
  </si>
  <si>
    <t>Pago de factura No.0621, Cub. No.2, Proy. No. 358, Contrato No. 36-2021, Reconstrucción de vía de acceso y estacionamiento vehicular en la playa Macao, provincia La Altagracia.</t>
  </si>
  <si>
    <t>2.3.7.1.01</t>
  </si>
  <si>
    <t>Estación De Servicios Coral, SRL</t>
  </si>
  <si>
    <t>Pago Factura No. 0267 por la Adquisición de Tickets de Combustible para los Traslados  de las áreas Administrativas y  Operativas del CEIZTUR, referencia CEIZTUR-CCC-CP-2022-0017.</t>
  </si>
  <si>
    <t>Nomina Jornaleros Noviembre 2022</t>
  </si>
  <si>
    <t>Nómina horas extras mes de octubre 2022</t>
  </si>
  <si>
    <t>Grupo Cimentados, S.R.L</t>
  </si>
  <si>
    <t>Pago avance 20% del monto RD$9,450,000.82 Contrato No.20-2022, Construcción Sendero Peatonal desde la Calle Lorenzo Álvarez Hasta Calle Duarte, Municipio Cabrera, María Trinidad Sánchez, Relanzamiento</t>
  </si>
  <si>
    <t>Prodicon, SRL</t>
  </si>
  <si>
    <t>Pago fact. No. 0079, Cub. No. 3, Proy. No.365 Contrato No.50-2021; Mejoramiento Malecón de Cabrera, Provincia María Trinidad Sánchez</t>
  </si>
  <si>
    <t>Bonnelly Benirda Hernandez Herrera</t>
  </si>
  <si>
    <t>Pago de la Factura No.0154, Por Concepto de Legalización de Documentos, según anexos.</t>
  </si>
  <si>
    <t> 28/11/2022</t>
  </si>
  <si>
    <t>2.6.8.5.01</t>
  </si>
  <si>
    <t>YELLOW INGENIEROS &amp; ARQUITECTOS, SRL</t>
  </si>
  <si>
    <t>Pago factura No. 0113 por estudio de  vulnerabilidad de las estructuras del proyecto Laguna Gri Gri, Prov. Maria Trinidad Sánchez.</t>
  </si>
  <si>
    <t>Corniyeso M&amp;F, SRL</t>
  </si>
  <si>
    <t>Pago factura no. 0006 por la Contratación de Servicio Acondicionamiento para la Oficina UAI de la CGR del CEIZTUR.</t>
  </si>
  <si>
    <t>Pago factura no. 0023  por la de compra de desayunos y almuerzos para operativos de emergencia del PNLPB por paso del Huracán Fiona.</t>
  </si>
  <si>
    <t>Francheska Martinez Ramon</t>
  </si>
  <si>
    <t>Pago factura No. 0011 por servicios de almuerzos para personas que estarán participando en el operativo de emergencia para la recogida de escombros por el paso del Huracán Fiona en las playas y balnearios las Terrenas, Samaná.</t>
  </si>
  <si>
    <t>Regalía temporales año 2022</t>
  </si>
  <si>
    <t>Regalía fijos inactivos año 2022</t>
  </si>
  <si>
    <t>Regalía fijos año 2022</t>
  </si>
  <si>
    <t>Regalía temporales inactivos año 2022</t>
  </si>
  <si>
    <t>2.1.1.5.04</t>
  </si>
  <si>
    <t>Pago vacaciones no tomadas excolaborador</t>
  </si>
  <si>
    <t>Pago factura no. 7629 por servicios de publicación el día 11 de octubre del  2022  en periódico Editora Listín Diario, SA, Referencia CEIZTUR-CCC-CP-2022-0027.</t>
  </si>
  <si>
    <t>Pago factura no. 4384 por servicios de publicación el día 11 de octubre del  2022  en periódico Editora del Caribe, SA, Referencia CEIZTUR-CCC-CP-2022-0027.</t>
  </si>
  <si>
    <t>29/11/2022 </t>
  </si>
  <si>
    <t>CARMEN ENICIA CHEVALIER CARABALLO</t>
  </si>
  <si>
    <t>Pago de la Factura No.0606, Por Concepto de Legalización de Documentos, según anexos.</t>
  </si>
  <si>
    <t>ESTRELLA ROSA SOSA</t>
  </si>
  <si>
    <t>Pago de la Factura No. 0127, Por Concepto de Legalización de Documentos, según anexos.</t>
  </si>
  <si>
    <t>2.2.8.7.06 </t>
  </si>
  <si>
    <t>Pago de la Factura No. 0667, Por Concepto de Legalización de Documentos, según anexos.</t>
  </si>
  <si>
    <t>XIOMARA DEL CARMEN MARMOLEJOS ACOSTA</t>
  </si>
  <si>
    <t>Pago de las Facturas No.0059, 0060, 0061 y 0062, por el Alquiler de un inmueble que aloja oficinas de la policía de Turismo Politur, correspondiente a los meses de agosto, septiembre, octubre y noviembre del 2022.</t>
  </si>
  <si>
    <t>Realizado por:</t>
  </si>
  <si>
    <t>Aprobado por: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</si>
</sst>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_(* \(#,##0\);_(* &quot;-&quot;??_);_(@_)"/>
  </numFmts>
  <fonts count="10" x14ac:knownFonts="1">
    <font>
      <sz val="11"/>
      <color theme="1"/>
      <name val="Calibri"/>
      <family val="2"/>
      <scheme val="minor"/>
    </font>
    <font>
      <sz val="11"/>
      <color theme="1"/>
      <name val="Calibri"/>
      <family val="2"/>
      <scheme val="minor"/>
    </font>
    <font>
      <sz val="10"/>
      <color theme="1"/>
      <name val="Palatino Linotype"/>
      <family val="1"/>
    </font>
    <font>
      <b/>
      <sz val="10"/>
      <color theme="1"/>
      <name val="Palatino Linotype"/>
      <family val="1"/>
    </font>
    <font>
      <b/>
      <sz val="11"/>
      <color theme="1"/>
      <name val="Palatino Linotype"/>
      <family val="1"/>
    </font>
    <font>
      <sz val="10"/>
      <name val="Palatino Linotype"/>
      <family val="1"/>
    </font>
    <font>
      <sz val="10"/>
      <color indexed="8"/>
      <name val="Palatino Linotype"/>
      <family val="1"/>
    </font>
    <font>
      <sz val="11"/>
      <color indexed="8"/>
      <name val="Palatino Linotype"/>
      <family val="1"/>
    </font>
    <font>
      <sz val="9"/>
      <color rgb="FF000000"/>
      <name val="Arial"/>
      <family val="2"/>
    </font>
    <font>
      <sz val="10"/>
      <color theme="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69">
    <xf numFmtId="0" fontId="0" fillId="0" borderId="0" xfId="0"/>
    <xf numFmtId="0" fontId="2" fillId="0" borderId="0" xfId="0" applyFont="1"/>
    <xf numFmtId="0" fontId="3" fillId="0" borderId="0" xfId="0" applyFont="1" applyAlignment="1">
      <alignment horizontal="center"/>
    </xf>
    <xf numFmtId="17" fontId="3" fillId="0" borderId="0" xfId="0" applyNumberFormat="1" applyFont="1" applyAlignment="1">
      <alignment horizontal="center"/>
    </xf>
    <xf numFmtId="43" fontId="2" fillId="0" borderId="0" xfId="1" applyFont="1"/>
    <xf numFmtId="0" fontId="3" fillId="2" borderId="1" xfId="0" applyFont="1" applyFill="1" applyBorder="1" applyAlignment="1">
      <alignment horizontal="center"/>
    </xf>
    <xf numFmtId="43" fontId="3" fillId="2" borderId="1" xfId="1" applyFont="1" applyFill="1" applyBorder="1" applyAlignment="1">
      <alignment horizontal="center"/>
    </xf>
    <xf numFmtId="0" fontId="4" fillId="2" borderId="1" xfId="0" applyFont="1" applyFill="1" applyBorder="1" applyAlignment="1">
      <alignment horizontal="center"/>
    </xf>
    <xf numFmtId="14" fontId="2" fillId="0" borderId="1" xfId="0" applyNumberFormat="1" applyFont="1" applyBorder="1" applyAlignment="1">
      <alignment horizontal="right"/>
    </xf>
    <xf numFmtId="0" fontId="2" fillId="0" borderId="1" xfId="0" applyFont="1" applyBorder="1"/>
    <xf numFmtId="0" fontId="0" fillId="0" borderId="1" xfId="0" applyBorder="1"/>
    <xf numFmtId="0" fontId="3" fillId="0" borderId="1" xfId="0" applyFont="1" applyBorder="1" applyAlignment="1">
      <alignment horizontal="left"/>
    </xf>
    <xf numFmtId="43" fontId="2" fillId="0" borderId="1" xfId="1" applyFont="1" applyBorder="1"/>
    <xf numFmtId="49" fontId="2" fillId="0" borderId="1" xfId="0" applyNumberFormat="1" applyFont="1" applyBorder="1" applyAlignment="1">
      <alignment horizontal="right"/>
    </xf>
    <xf numFmtId="0" fontId="2" fillId="0" borderId="1" xfId="0" applyFont="1" applyBorder="1" applyAlignment="1">
      <alignment horizontal="center"/>
    </xf>
    <xf numFmtId="0" fontId="2" fillId="0" borderId="1" xfId="0" applyFont="1" applyBorder="1" applyAlignment="1">
      <alignment horizontal="left"/>
    </xf>
    <xf numFmtId="43" fontId="2" fillId="0" borderId="1" xfId="1" applyFont="1" applyFill="1" applyBorder="1"/>
    <xf numFmtId="43" fontId="2" fillId="3" borderId="1" xfId="1" applyFont="1" applyFill="1" applyBorder="1"/>
    <xf numFmtId="43" fontId="2" fillId="0" borderId="1" xfId="0" applyNumberFormat="1" applyFont="1" applyBorder="1"/>
    <xf numFmtId="43" fontId="0" fillId="0" borderId="0" xfId="1" applyFont="1"/>
    <xf numFmtId="0" fontId="2" fillId="3" borderId="1" xfId="0" applyFont="1" applyFill="1" applyBorder="1" applyAlignment="1">
      <alignment horizontal="center"/>
    </xf>
    <xf numFmtId="0" fontId="2" fillId="0" borderId="1" xfId="0" applyFont="1" applyBorder="1" applyAlignment="1">
      <alignment horizontal="left" wrapText="1"/>
    </xf>
    <xf numFmtId="0" fontId="2" fillId="3" borderId="1" xfId="0" applyFont="1" applyFill="1" applyBorder="1" applyAlignment="1">
      <alignment horizontal="left"/>
    </xf>
    <xf numFmtId="43" fontId="0" fillId="0" borderId="0" xfId="0" applyNumberFormat="1"/>
    <xf numFmtId="0" fontId="2" fillId="3" borderId="1" xfId="0" applyFont="1" applyFill="1" applyBorder="1" applyAlignment="1">
      <alignment horizontal="center" wrapText="1"/>
    </xf>
    <xf numFmtId="39" fontId="5" fillId="3" borderId="1" xfId="1" applyNumberFormat="1" applyFont="1" applyFill="1" applyBorder="1" applyAlignment="1">
      <alignment horizontal="right"/>
    </xf>
    <xf numFmtId="0" fontId="3" fillId="2" borderId="0" xfId="0" applyFont="1" applyFill="1"/>
    <xf numFmtId="0" fontId="2" fillId="2" borderId="0" xfId="0" applyFont="1" applyFill="1"/>
    <xf numFmtId="0" fontId="3" fillId="2" borderId="0" xfId="0" applyFont="1" applyFill="1" applyAlignment="1">
      <alignment horizontal="center"/>
    </xf>
    <xf numFmtId="43" fontId="3" fillId="2" borderId="2" xfId="1" applyFont="1" applyFill="1" applyBorder="1"/>
    <xf numFmtId="43" fontId="3" fillId="2" borderId="2" xfId="0" applyNumberFormat="1" applyFont="1" applyFill="1" applyBorder="1"/>
    <xf numFmtId="43" fontId="2" fillId="0" borderId="0" xfId="0" applyNumberFormat="1" applyFont="1"/>
    <xf numFmtId="0" fontId="2" fillId="0" borderId="3" xfId="0" applyFont="1" applyBorder="1" applyAlignment="1">
      <alignment horizontal="center"/>
    </xf>
    <xf numFmtId="0" fontId="2" fillId="0" borderId="3" xfId="0" applyFont="1" applyBorder="1" applyAlignment="1">
      <alignment horizontal="center"/>
    </xf>
    <xf numFmtId="0" fontId="3" fillId="0" borderId="0" xfId="0" applyFont="1"/>
    <xf numFmtId="0" fontId="2" fillId="0" borderId="0" xfId="0" applyFont="1" applyAlignment="1">
      <alignment horizontal="center"/>
    </xf>
    <xf numFmtId="0" fontId="3" fillId="0" borderId="0" xfId="0" applyFont="1" applyAlignment="1">
      <alignment horizontal="center"/>
    </xf>
    <xf numFmtId="0" fontId="2" fillId="0" borderId="3" xfId="0" applyFont="1" applyBorder="1"/>
    <xf numFmtId="43" fontId="2" fillId="0" borderId="3" xfId="1" applyFont="1" applyBorder="1"/>
    <xf numFmtId="14" fontId="2" fillId="0" borderId="0" xfId="0" applyNumberFormat="1" applyFont="1"/>
    <xf numFmtId="0" fontId="2" fillId="0" borderId="0" xfId="0" applyFont="1" applyAlignment="1">
      <alignment horizontal="left" wrapText="1"/>
    </xf>
    <xf numFmtId="0" fontId="3" fillId="0" borderId="0" xfId="0" applyFont="1" applyAlignment="1">
      <alignment horizontal="left"/>
    </xf>
    <xf numFmtId="14" fontId="6" fillId="0" borderId="1" xfId="0" applyNumberFormat="1" applyFont="1" applyBorder="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14" fontId="7" fillId="0" borderId="1" xfId="0" applyNumberFormat="1" applyFont="1" applyBorder="1" applyAlignment="1">
      <alignment horizontal="left" vertical="center" wrapText="1"/>
    </xf>
    <xf numFmtId="43" fontId="2" fillId="0" borderId="1" xfId="1" applyFont="1" applyFill="1" applyBorder="1" applyAlignment="1">
      <alignment vertical="center"/>
    </xf>
    <xf numFmtId="43" fontId="7" fillId="3" borderId="1" xfId="0" applyNumberFormat="1" applyFont="1" applyFill="1" applyBorder="1" applyAlignment="1">
      <alignment vertical="center"/>
    </xf>
    <xf numFmtId="43" fontId="2" fillId="0" borderId="1" xfId="1" applyFont="1" applyBorder="1" applyAlignment="1">
      <alignment vertical="center"/>
    </xf>
    <xf numFmtId="0" fontId="2" fillId="0" borderId="1" xfId="0" applyFont="1" applyBorder="1" applyAlignment="1">
      <alignment horizontal="left" vertical="center" wrapText="1"/>
    </xf>
    <xf numFmtId="164" fontId="0" fillId="0" borderId="0" xfId="0" applyNumberFormat="1"/>
    <xf numFmtId="43" fontId="7" fillId="0" borderId="1" xfId="0" applyNumberFormat="1" applyFont="1" applyBorder="1" applyAlignment="1">
      <alignment vertical="center"/>
    </xf>
    <xf numFmtId="43" fontId="2" fillId="3" borderId="1" xfId="1" applyFont="1" applyFill="1" applyBorder="1" applyAlignment="1">
      <alignment vertical="center"/>
    </xf>
    <xf numFmtId="0" fontId="2" fillId="0" borderId="1" xfId="0" applyFont="1" applyBorder="1" applyAlignment="1">
      <alignment horizontal="left" vertical="center"/>
    </xf>
    <xf numFmtId="0" fontId="8" fillId="0" borderId="0" xfId="0" applyFont="1" applyAlignment="1">
      <alignment vertical="center" wrapText="1"/>
    </xf>
    <xf numFmtId="4" fontId="2" fillId="0" borderId="1" xfId="0" applyNumberFormat="1" applyFont="1" applyBorder="1" applyAlignment="1">
      <alignment horizontal="left" vertical="center" wrapText="1"/>
    </xf>
    <xf numFmtId="14" fontId="2" fillId="0" borderId="1" xfId="0" applyNumberFormat="1" applyFont="1" applyBorder="1" applyAlignment="1">
      <alignment horizontal="right" vertical="center"/>
    </xf>
    <xf numFmtId="43" fontId="7" fillId="0" borderId="0" xfId="0" applyNumberFormat="1" applyFont="1" applyAlignment="1">
      <alignment vertical="center"/>
    </xf>
    <xf numFmtId="49" fontId="2" fillId="0" borderId="1" xfId="0" applyNumberFormat="1" applyFont="1" applyBorder="1" applyAlignment="1">
      <alignment horizontal="center" vertical="center"/>
    </xf>
    <xf numFmtId="165" fontId="0" fillId="0" borderId="0" xfId="1" applyNumberFormat="1" applyFont="1"/>
    <xf numFmtId="0" fontId="3"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horizontal="center" vertical="center"/>
    </xf>
    <xf numFmtId="43" fontId="3" fillId="2" borderId="2" xfId="1" applyFont="1" applyFill="1" applyBorder="1" applyAlignment="1">
      <alignment vertical="center"/>
    </xf>
    <xf numFmtId="0" fontId="9" fillId="0" borderId="0" xfId="0" applyFont="1"/>
    <xf numFmtId="0" fontId="3" fillId="0" borderId="4" xfId="0" applyFont="1" applyBorder="1" applyAlignment="1">
      <alignment horizontal="center"/>
    </xf>
    <xf numFmtId="0" fontId="3" fillId="0" borderId="4" xfId="0" applyFont="1" applyBorder="1" applyAlignment="1">
      <alignment horizontal="center"/>
    </xf>
    <xf numFmtId="0" fontId="2" fillId="0" borderId="0" xfId="0" applyFont="1" applyAlignment="1">
      <alignment horizontal="center"/>
    </xf>
  </cellXfs>
  <cellStyles count="2">
    <cellStyle name="Millares" xfId="1" builtinId="3"/>
    <cellStyle name="Normal" xfId="0" builtinId="0"/>
  </cellStyles>
  <dxfs count="13">
    <dxf>
      <font>
        <b val="0"/>
        <i val="0"/>
        <strike val="0"/>
        <condense val="0"/>
        <extend val="0"/>
        <outline val="0"/>
        <shadow val="0"/>
        <u val="none"/>
        <vertAlign val="baseline"/>
        <sz val="10"/>
        <color theme="1"/>
        <name val="Palatino Linotype"/>
        <family val="1"/>
        <scheme val="none"/>
      </font>
      <numFmt numFmtId="35" formatCode="_(* #,##0.00_);_(* \(#,##0.00\);_(*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Palatino Linotype"/>
        <family val="1"/>
        <scheme val="none"/>
      </font>
      <numFmt numFmtId="167" formatCode="#,##0.00;\-#,##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Palatino Linotype"/>
        <family val="1"/>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Palatino Linotype"/>
        <family val="1"/>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Palatino Linotype"/>
        <family val="1"/>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Palatino Linotype"/>
        <family val="1"/>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Palatino Linotype"/>
        <family val="1"/>
        <scheme val="none"/>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Palatino Linotype"/>
        <family val="1"/>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Palatino Linotype"/>
        <family val="1"/>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Palatino Linotype"/>
        <family val="1"/>
        <scheme val="none"/>
      </font>
      <numFmt numFmtId="166" formatCode="dd/mm/yyyy"/>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border outline="0">
        <top style="thin">
          <color indexed="64"/>
        </top>
        <bottom style="thin">
          <color indexed="64"/>
        </bottom>
      </border>
    </dxf>
    <dxf>
      <font>
        <b/>
        <i val="0"/>
        <strike val="0"/>
        <condense val="0"/>
        <extend val="0"/>
        <outline val="0"/>
        <shadow val="0"/>
        <u val="none"/>
        <vertAlign val="baseline"/>
        <sz val="10"/>
        <color theme="1"/>
        <name val="Palatino Linotype"/>
        <family val="1"/>
        <scheme val="none"/>
      </font>
      <fill>
        <patternFill patternType="solid">
          <fgColor indexed="64"/>
          <bgColor theme="4" tint="0.39997558519241921"/>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26670</xdr:colOff>
      <xdr:row>0</xdr:row>
      <xdr:rowOff>57150</xdr:rowOff>
    </xdr:from>
    <xdr:to>
      <xdr:col>5</xdr:col>
      <xdr:colOff>1164907</xdr:colOff>
      <xdr:row>4</xdr:row>
      <xdr:rowOff>102870</xdr:rowOff>
    </xdr:to>
    <xdr:pic>
      <xdr:nvPicPr>
        <xdr:cNvPr id="2" name="Picture 1">
          <a:extLst>
            <a:ext uri="{FF2B5EF4-FFF2-40B4-BE49-F238E27FC236}">
              <a16:creationId xmlns:a16="http://schemas.microsoft.com/office/drawing/2014/main" id="{CB495B93-0738-4D4A-9129-866CAECE5A46}"/>
            </a:ext>
          </a:extLst>
        </xdr:cNvPr>
        <xdr:cNvPicPr/>
      </xdr:nvPicPr>
      <xdr:blipFill rotWithShape="1">
        <a:blip xmlns:r="http://schemas.openxmlformats.org/officeDocument/2006/relationships" r:embed="rId1"/>
        <a:srcRect l="21147" t="21357" r="20430" b="67487"/>
        <a:stretch/>
      </xdr:blipFill>
      <xdr:spPr bwMode="auto">
        <a:xfrm>
          <a:off x="198120" y="57150"/>
          <a:ext cx="3833812" cy="80772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56673</xdr:colOff>
      <xdr:row>53</xdr:row>
      <xdr:rowOff>25241</xdr:rowOff>
    </xdr:from>
    <xdr:to>
      <xdr:col>7</xdr:col>
      <xdr:colOff>790574</xdr:colOff>
      <xdr:row>57</xdr:row>
      <xdr:rowOff>149067</xdr:rowOff>
    </xdr:to>
    <xdr:pic>
      <xdr:nvPicPr>
        <xdr:cNvPr id="3" name="Picture 1">
          <a:extLst>
            <a:ext uri="{FF2B5EF4-FFF2-40B4-BE49-F238E27FC236}">
              <a16:creationId xmlns:a16="http://schemas.microsoft.com/office/drawing/2014/main" id="{D498F8D3-C8F7-4D22-927D-1928DA27C8D6}"/>
            </a:ext>
          </a:extLst>
        </xdr:cNvPr>
        <xdr:cNvPicPr/>
      </xdr:nvPicPr>
      <xdr:blipFill rotWithShape="1">
        <a:blip xmlns:r="http://schemas.openxmlformats.org/officeDocument/2006/relationships" r:embed="rId1"/>
        <a:srcRect l="21147" t="21357" r="20430" b="67487"/>
        <a:stretch/>
      </xdr:blipFill>
      <xdr:spPr bwMode="auto">
        <a:xfrm>
          <a:off x="228123" y="11026616"/>
          <a:ext cx="4953476" cy="885826"/>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secturgovdo.sharepoint.com/sites/DireccionEjecutivaCEIZTUR/Documentos%20compartidos/Compartido%20CEIZTUR/Finanzas%20CEIZTUR/DIRECTORIO%20COM&#218;N/Financiero_CEIZTUR/Documentos%20Billy/Departamento%20Financiero%202022/Informe%20de%20Tesoreria%202022/Informe%20de%20Tesoreria%201-2022.xlsx" TargetMode="External"/><Relationship Id="rId2" Type="http://schemas.microsoft.com/office/2019/04/relationships/externalLinkLongPath" Target="/sites/DireccionEjecutivaCEIZTUR/Documentos%20compartidos/Compartido%20CEIZTUR/Finanzas%20CEIZTUR/DIRECTORIO%20COM&#218;N/Financiero_CEIZTUR/Documentos%20Billy/Departamento%20Financiero%202022/Informe%20de%20Tesoreria%202022/Informe%20de%20Tesoreria%201-2022.xlsx?E65A9414" TargetMode="External"/><Relationship Id="rId1" Type="http://schemas.openxmlformats.org/officeDocument/2006/relationships/externalLinkPath" Target="file:///\\E65A9414\Informe%20de%20Tesoreria%201-2022.xlsx" TargetMode="External"/></Relationships>
</file>

<file path=xl/externalLinks/_rels/externalLink2.xml.rels><?xml version="1.0" encoding="UTF-8" standalone="yes"?>
<Relationships xmlns="http://schemas.openxmlformats.org/package/2006/relationships"><Relationship Id="rId3" Type="http://schemas.openxmlformats.org/officeDocument/2006/relationships/externalLinkPath" Target="https://secturgovdo.sharepoint.com/sites/DireccionEjecutivaCEIZTUR/Documentos%20compartidos/Compartido%20CEIZTUR/Finanzas%20CEIZTUR/DIRECTORIO%20COM&#218;N/Financiero_CEIZTUR/Documentos%20Billy/Departamento%20Financiero%202022/Conciliacion%20Reservas%202022/11.%20Noviembre%20Reservas%202022.xls" TargetMode="External"/><Relationship Id="rId2" Type="http://schemas.microsoft.com/office/2019/04/relationships/externalLinkLongPath" Target="/sites/DireccionEjecutivaCEIZTUR/Documentos%20compartidos/Compartido%20CEIZTUR/Finanzas%20CEIZTUR/DIRECTORIO%20COM&#218;N/Financiero_CEIZTUR/Documentos%20Billy/Departamento%20Financiero%202022/Conciliacion%20Reservas%202022/11.%20Noviembre%20Reservas%202022.xls?741DAEC0" TargetMode="External"/><Relationship Id="rId1" Type="http://schemas.openxmlformats.org/officeDocument/2006/relationships/externalLinkPath" Target="file:///\\741DAEC0\11.%20Noviembre%20Reservas%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Enero 2022"/>
      <sheetName val="FEBRERO 2022"/>
      <sheetName val="Marzo 2022"/>
      <sheetName val="Abril 2022"/>
      <sheetName val="Mayo 2022"/>
      <sheetName val="Junio 2022"/>
      <sheetName val="julio 2022 "/>
      <sheetName val="Agosto 2022"/>
      <sheetName val="Septiembre 2022"/>
      <sheetName val="Octubre 2022"/>
      <sheetName val="Noviembre 2022"/>
      <sheetName val="Diciembre 2022"/>
    </sheetNames>
    <sheetDataSet>
      <sheetData sheetId="0"/>
      <sheetData sheetId="1"/>
      <sheetData sheetId="2"/>
      <sheetData sheetId="3"/>
      <sheetData sheetId="4"/>
      <sheetData sheetId="5"/>
      <sheetData sheetId="6"/>
      <sheetData sheetId="7"/>
      <sheetData sheetId="8"/>
      <sheetData sheetId="9">
        <row r="48">
          <cell r="L48">
            <v>1932279.8699999985</v>
          </cell>
        </row>
        <row r="148">
          <cell r="L148">
            <v>1095801477.6895673</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Conciliacion"/>
      <sheetName val="Relacion"/>
      <sheetName val="Instructivo"/>
    </sheetNames>
    <sheetDataSet>
      <sheetData sheetId="0">
        <row r="38">
          <cell r="J38">
            <v>3670379.95</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4FE5A6-CD07-48B5-B098-9A7012482C62}" name="Tabla1345798" displayName="Tabla1345798" ref="B6:L40" totalsRowShown="0" headerRowDxfId="12" headerRowBorderDxfId="10" tableBorderDxfId="11" headerRowCellStyle="Millares">
  <sortState xmlns:xlrd2="http://schemas.microsoft.com/office/spreadsheetml/2017/richdata2" ref="B7:L40">
    <sortCondition ref="B8:B40"/>
  </sortState>
  <tableColumns count="11">
    <tableColumn id="1" xr3:uid="{4CA67AB5-2C73-4E07-8448-A4B6686C6BAF}" name="Fecha" dataDxfId="9"/>
    <tableColumn id="2" xr3:uid="{55ECC67B-13A1-4A09-AB63-9A3B98844C7D}" name="Transferencia" dataDxfId="8"/>
    <tableColumn id="3" xr3:uid="{24EA21EB-04D4-4CCE-BB3B-3AFB9D0C7386}" name="Cheque" dataDxfId="7"/>
    <tableColumn id="4" xr3:uid="{90031712-71F0-4508-B636-4BB5F51D2531}" name="Referencia"/>
    <tableColumn id="5" xr3:uid="{E4A011E2-621C-4D3A-A62C-82B634B122B9}" name="Beneficiario" dataDxfId="6"/>
    <tableColumn id="6" xr3:uid="{9AAC26DC-B860-424B-B9F7-9889983ACBFF}" name="Columna1" dataDxfId="5"/>
    <tableColumn id="7" xr3:uid="{0BA3A6A3-B2F4-4672-B52E-579F35FC236A}" name="Descripcion" dataDxfId="4"/>
    <tableColumn id="8" xr3:uid="{7B9CF126-EF8E-4BFF-9B2C-39A5043184AB}" name="Columna2" dataDxfId="3"/>
    <tableColumn id="9" xr3:uid="{1CEABE52-BDA1-4ABB-81BD-8BFA22E27D3A}" name="Debito" dataDxfId="2" dataCellStyle="Millares"/>
    <tableColumn id="10" xr3:uid="{494FA555-DD14-4233-8192-B1C83F3401BD}" name="Credito" dataDxfId="1" dataCellStyle="Millares"/>
    <tableColumn id="11" xr3:uid="{74D8A2AF-B6CE-4967-8B8E-8CA94EDDC3F2}" name="Balance" dataDxfId="0">
      <calculatedColumnFormula>+J7-K7+L6</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7"/>
  <sheetViews>
    <sheetView tabSelected="1" workbookViewId="0">
      <selection activeCell="D10" sqref="D10"/>
    </sheetView>
  </sheetViews>
  <sheetFormatPr baseColWidth="10" defaultRowHeight="15" x14ac:dyDescent="0.25"/>
  <cols>
    <col min="1" max="1" width="2.5703125" customWidth="1"/>
    <col min="2" max="2" width="12.5703125" customWidth="1"/>
    <col min="3" max="3" width="12.7109375" bestFit="1" customWidth="1"/>
    <col min="4" max="4" width="11.28515625" customWidth="1"/>
    <col min="5" max="5" width="17.5703125" customWidth="1"/>
    <col min="6" max="6" width="25.85546875" customWidth="1"/>
    <col min="7" max="7" width="1.5703125" customWidth="1"/>
    <col min="8" max="8" width="55" customWidth="1"/>
    <col min="9" max="9" width="1.7109375" customWidth="1"/>
    <col min="10" max="10" width="12.85546875" bestFit="1" customWidth="1"/>
    <col min="11" max="11" width="18" customWidth="1"/>
    <col min="12" max="12" width="15.85546875" style="65" bestFit="1" customWidth="1"/>
    <col min="13" max="13" width="5" customWidth="1"/>
    <col min="14" max="14" width="16.85546875" bestFit="1" customWidth="1"/>
    <col min="16" max="16" width="14.140625" bestFit="1" customWidth="1"/>
  </cols>
  <sheetData>
    <row r="1" spans="1:14" ht="15.75" x14ac:dyDescent="0.3">
      <c r="A1" s="1"/>
      <c r="B1" s="2" t="s">
        <v>0</v>
      </c>
      <c r="C1" s="2"/>
      <c r="D1" s="2"/>
      <c r="E1" s="2"/>
      <c r="F1" s="2"/>
      <c r="G1" s="2"/>
      <c r="H1" s="2"/>
      <c r="I1" s="2"/>
      <c r="J1" s="2"/>
      <c r="K1" s="2"/>
      <c r="L1" s="2"/>
    </row>
    <row r="2" spans="1:14" ht="15.75" x14ac:dyDescent="0.3">
      <c r="A2" s="1"/>
      <c r="B2" s="2" t="s">
        <v>1</v>
      </c>
      <c r="C2" s="2"/>
      <c r="D2" s="2"/>
      <c r="E2" s="2"/>
      <c r="F2" s="2"/>
      <c r="G2" s="2"/>
      <c r="H2" s="2"/>
      <c r="I2" s="2"/>
      <c r="J2" s="2"/>
      <c r="K2" s="2"/>
      <c r="L2" s="2"/>
    </row>
    <row r="3" spans="1:14" ht="15.75" x14ac:dyDescent="0.3">
      <c r="A3" s="1"/>
      <c r="B3" s="2" t="s">
        <v>2</v>
      </c>
      <c r="C3" s="2"/>
      <c r="D3" s="2"/>
      <c r="E3" s="2"/>
      <c r="F3" s="2"/>
      <c r="G3" s="2"/>
      <c r="H3" s="2"/>
      <c r="I3" s="2"/>
      <c r="J3" s="2"/>
      <c r="K3" s="2"/>
      <c r="L3" s="2"/>
    </row>
    <row r="4" spans="1:14" ht="15.75" x14ac:dyDescent="0.3">
      <c r="A4" s="1"/>
      <c r="B4" s="3" t="s">
        <v>3</v>
      </c>
      <c r="C4" s="3"/>
      <c r="D4" s="3"/>
      <c r="E4" s="3"/>
      <c r="F4" s="3"/>
      <c r="G4" s="3"/>
      <c r="H4" s="3"/>
      <c r="I4" s="3"/>
      <c r="J4" s="3"/>
      <c r="K4" s="3"/>
      <c r="L4" s="3"/>
    </row>
    <row r="5" spans="1:14" ht="15.75" x14ac:dyDescent="0.3">
      <c r="A5" s="1"/>
      <c r="B5" s="1"/>
      <c r="C5" s="1"/>
      <c r="D5" s="1"/>
      <c r="E5" s="1"/>
      <c r="F5" s="1"/>
      <c r="G5" s="1"/>
      <c r="H5" s="1"/>
      <c r="I5" s="1"/>
      <c r="J5" s="4"/>
      <c r="K5" s="4"/>
      <c r="L5" s="1"/>
    </row>
    <row r="6" spans="1:14" ht="17.25" x14ac:dyDescent="0.35">
      <c r="A6" s="1"/>
      <c r="B6" s="5" t="s">
        <v>4</v>
      </c>
      <c r="C6" s="5" t="s">
        <v>5</v>
      </c>
      <c r="D6" s="5" t="s">
        <v>6</v>
      </c>
      <c r="E6" s="5" t="s">
        <v>7</v>
      </c>
      <c r="F6" s="5" t="s">
        <v>8</v>
      </c>
      <c r="G6" s="5" t="s">
        <v>9</v>
      </c>
      <c r="H6" s="5" t="s">
        <v>10</v>
      </c>
      <c r="I6" s="5" t="s">
        <v>11</v>
      </c>
      <c r="J6" s="6" t="s">
        <v>12</v>
      </c>
      <c r="K6" s="6" t="s">
        <v>13</v>
      </c>
      <c r="L6" s="7" t="s">
        <v>14</v>
      </c>
    </row>
    <row r="7" spans="1:14" ht="15.75" x14ac:dyDescent="0.3">
      <c r="A7" s="1"/>
      <c r="B7" s="8"/>
      <c r="C7" s="1"/>
      <c r="D7" s="9"/>
      <c r="E7" s="1"/>
      <c r="F7" s="10"/>
      <c r="G7" s="1"/>
      <c r="H7" s="11" t="s">
        <v>15</v>
      </c>
      <c r="I7" s="1"/>
      <c r="J7" s="12">
        <v>0</v>
      </c>
      <c r="K7" s="4">
        <v>0</v>
      </c>
      <c r="L7" s="12">
        <f>+'[1]Octubre 2022'!L48</f>
        <v>1932279.8699999985</v>
      </c>
    </row>
    <row r="8" spans="1:14" ht="15.75" x14ac:dyDescent="0.3">
      <c r="A8" s="1"/>
      <c r="B8" s="8">
        <v>44866</v>
      </c>
      <c r="C8" s="13"/>
      <c r="D8" s="9"/>
      <c r="E8" s="13" t="s">
        <v>16</v>
      </c>
      <c r="F8" s="14" t="s">
        <v>17</v>
      </c>
      <c r="G8" s="9"/>
      <c r="H8" s="15" t="s">
        <v>18</v>
      </c>
      <c r="I8" s="9"/>
      <c r="J8" s="16"/>
      <c r="K8" s="17">
        <v>83.1</v>
      </c>
      <c r="L8" s="18">
        <f>+L7+Tabla1345798[[#This Row],[Debito]]-Tabla1345798[[#This Row],[Credito]]</f>
        <v>1932196.7699999984</v>
      </c>
      <c r="N8" s="19"/>
    </row>
    <row r="9" spans="1:14" ht="15.75" x14ac:dyDescent="0.3">
      <c r="A9" s="1"/>
      <c r="B9" s="8">
        <v>44867</v>
      </c>
      <c r="C9" s="9"/>
      <c r="D9" s="9"/>
      <c r="E9" s="13" t="s">
        <v>19</v>
      </c>
      <c r="F9" s="14" t="s">
        <v>20</v>
      </c>
      <c r="G9" s="9"/>
      <c r="H9" s="15" t="s">
        <v>21</v>
      </c>
      <c r="I9" s="9"/>
      <c r="J9" s="16"/>
      <c r="K9" s="17">
        <v>219470</v>
      </c>
      <c r="L9" s="18">
        <f>+L8+Tabla1345798[[#This Row],[Debito]]-Tabla1345798[[#This Row],[Credito]]</f>
        <v>1712726.7699999984</v>
      </c>
    </row>
    <row r="10" spans="1:14" ht="30" x14ac:dyDescent="0.3">
      <c r="A10" s="1"/>
      <c r="B10" s="8">
        <v>44867</v>
      </c>
      <c r="C10" s="9"/>
      <c r="D10" s="9"/>
      <c r="E10" s="13" t="s">
        <v>22</v>
      </c>
      <c r="F10" s="20" t="s">
        <v>23</v>
      </c>
      <c r="G10" s="9"/>
      <c r="H10" s="21" t="s">
        <v>24</v>
      </c>
      <c r="I10" s="9"/>
      <c r="J10" s="16"/>
      <c r="K10" s="17">
        <v>49500</v>
      </c>
      <c r="L10" s="18">
        <f>+L9+Tabla1345798[[#This Row],[Debito]]-Tabla1345798[[#This Row],[Credito]]</f>
        <v>1663226.7699999984</v>
      </c>
    </row>
    <row r="11" spans="1:14" ht="15.75" x14ac:dyDescent="0.3">
      <c r="A11" s="1"/>
      <c r="B11" s="8">
        <v>44867</v>
      </c>
      <c r="C11" s="9"/>
      <c r="D11" s="9"/>
      <c r="E11" s="13" t="s">
        <v>25</v>
      </c>
      <c r="F11" s="20" t="s">
        <v>17</v>
      </c>
      <c r="G11" s="9"/>
      <c r="H11" s="15" t="s">
        <v>18</v>
      </c>
      <c r="I11" s="9"/>
      <c r="J11" s="16"/>
      <c r="K11" s="17">
        <v>80</v>
      </c>
      <c r="L11" s="18">
        <f>+L10+Tabla1345798[[#This Row],[Debito]]-Tabla1345798[[#This Row],[Credito]]</f>
        <v>1663146.7699999984</v>
      </c>
    </row>
    <row r="12" spans="1:14" ht="15.75" x14ac:dyDescent="0.3">
      <c r="A12" s="1"/>
      <c r="B12" s="8">
        <v>44868</v>
      </c>
      <c r="C12" s="9"/>
      <c r="D12" s="9"/>
      <c r="E12" s="13" t="s">
        <v>26</v>
      </c>
      <c r="F12" s="20" t="s">
        <v>17</v>
      </c>
      <c r="G12" s="9"/>
      <c r="H12" s="15" t="s">
        <v>18</v>
      </c>
      <c r="I12" s="9"/>
      <c r="J12" s="16"/>
      <c r="K12" s="17">
        <v>329.21</v>
      </c>
      <c r="L12" s="18">
        <f>+L11+Tabla1345798[[#This Row],[Debito]]-Tabla1345798[[#This Row],[Credito]]</f>
        <v>1662817.5599999984</v>
      </c>
    </row>
    <row r="13" spans="1:14" ht="15.75" x14ac:dyDescent="0.3">
      <c r="A13" s="1"/>
      <c r="B13" s="8">
        <v>44868</v>
      </c>
      <c r="C13" s="9"/>
      <c r="D13" s="9"/>
      <c r="E13" s="13" t="s">
        <v>27</v>
      </c>
      <c r="F13" s="20" t="s">
        <v>20</v>
      </c>
      <c r="G13" s="9"/>
      <c r="H13" s="15" t="s">
        <v>21</v>
      </c>
      <c r="I13" s="9"/>
      <c r="J13" s="16"/>
      <c r="K13" s="17">
        <v>212665</v>
      </c>
      <c r="L13" s="18">
        <f>+L12+Tabla1345798[[#This Row],[Debito]]-Tabla1345798[[#This Row],[Credito]]</f>
        <v>1450152.5599999984</v>
      </c>
    </row>
    <row r="14" spans="1:14" ht="15.75" x14ac:dyDescent="0.3">
      <c r="A14" s="1"/>
      <c r="B14" s="8">
        <v>44869</v>
      </c>
      <c r="C14" s="9"/>
      <c r="D14" s="9"/>
      <c r="E14" s="13" t="s">
        <v>28</v>
      </c>
      <c r="F14" s="20" t="s">
        <v>17</v>
      </c>
      <c r="G14" s="9"/>
      <c r="H14" s="15" t="s">
        <v>18</v>
      </c>
      <c r="I14" s="9"/>
      <c r="J14" s="16"/>
      <c r="K14" s="17">
        <v>319</v>
      </c>
      <c r="L14" s="18">
        <f>+L13+Tabla1345798[[#This Row],[Debito]]-Tabla1345798[[#This Row],[Credito]]</f>
        <v>1449833.5599999984</v>
      </c>
    </row>
    <row r="15" spans="1:14" ht="15.75" x14ac:dyDescent="0.3">
      <c r="A15" s="1"/>
      <c r="B15" s="8">
        <v>44869</v>
      </c>
      <c r="C15" s="9"/>
      <c r="D15" s="9"/>
      <c r="E15" s="13" t="s">
        <v>29</v>
      </c>
      <c r="F15" s="20" t="s">
        <v>20</v>
      </c>
      <c r="G15" s="9"/>
      <c r="H15" s="15" t="s">
        <v>21</v>
      </c>
      <c r="I15" s="9"/>
      <c r="J15" s="16"/>
      <c r="K15" s="17">
        <v>63100</v>
      </c>
      <c r="L15" s="18">
        <f>+L14+Tabla1345798[[#This Row],[Debito]]-Tabla1345798[[#This Row],[Credito]]</f>
        <v>1386733.5599999984</v>
      </c>
    </row>
    <row r="16" spans="1:14" ht="15.75" x14ac:dyDescent="0.3">
      <c r="A16" s="1"/>
      <c r="B16" s="8">
        <v>44869</v>
      </c>
      <c r="C16" s="9"/>
      <c r="D16" s="9"/>
      <c r="E16" s="13" t="s">
        <v>30</v>
      </c>
      <c r="F16" s="20" t="s">
        <v>17</v>
      </c>
      <c r="G16" s="9"/>
      <c r="H16" s="15" t="s">
        <v>18</v>
      </c>
      <c r="I16" s="9"/>
      <c r="J16" s="16"/>
      <c r="K16" s="17">
        <v>94.65</v>
      </c>
      <c r="L16" s="18">
        <f>+L15+Tabla1345798[[#This Row],[Debito]]-Tabla1345798[[#This Row],[Credito]]</f>
        <v>1386638.9099999985</v>
      </c>
    </row>
    <row r="17" spans="1:14" ht="15.75" x14ac:dyDescent="0.3">
      <c r="A17" s="1"/>
      <c r="B17" s="8">
        <v>44872</v>
      </c>
      <c r="C17" s="9"/>
      <c r="D17" s="9"/>
      <c r="E17" s="13" t="s">
        <v>31</v>
      </c>
      <c r="F17" s="20" t="s">
        <v>32</v>
      </c>
      <c r="G17" s="22"/>
      <c r="H17" s="22" t="s">
        <v>33</v>
      </c>
      <c r="I17" s="9"/>
      <c r="J17" s="16">
        <v>2944487.37</v>
      </c>
      <c r="K17" s="17"/>
      <c r="L17" s="18">
        <f>+L16+Tabla1345798[[#This Row],[Debito]]-Tabla1345798[[#This Row],[Credito]]</f>
        <v>4331126.2799999984</v>
      </c>
    </row>
    <row r="18" spans="1:14" ht="15.75" x14ac:dyDescent="0.3">
      <c r="A18" s="1"/>
      <c r="B18" s="8">
        <v>44875</v>
      </c>
      <c r="C18" s="9"/>
      <c r="D18" s="9"/>
      <c r="E18" s="13" t="s">
        <v>34</v>
      </c>
      <c r="F18" s="20" t="s">
        <v>20</v>
      </c>
      <c r="G18" s="9"/>
      <c r="H18" s="15" t="s">
        <v>21</v>
      </c>
      <c r="I18" s="9"/>
      <c r="J18" s="16"/>
      <c r="K18" s="17">
        <v>1200</v>
      </c>
      <c r="L18" s="18">
        <f>+L17+Tabla1345798[[#This Row],[Debito]]-Tabla1345798[[#This Row],[Credito]]</f>
        <v>4329926.2799999984</v>
      </c>
    </row>
    <row r="19" spans="1:14" ht="15.75" x14ac:dyDescent="0.3">
      <c r="A19" s="1"/>
      <c r="B19" s="8">
        <v>44875</v>
      </c>
      <c r="C19" s="9"/>
      <c r="D19" s="9"/>
      <c r="E19" s="13" t="s">
        <v>35</v>
      </c>
      <c r="F19" s="20" t="s">
        <v>17</v>
      </c>
      <c r="G19" s="9"/>
      <c r="H19" s="15" t="s">
        <v>18</v>
      </c>
      <c r="I19" s="9"/>
      <c r="J19" s="16"/>
      <c r="K19" s="17">
        <v>1.8</v>
      </c>
      <c r="L19" s="18">
        <f>+L18+Tabla1345798[[#This Row],[Debito]]-Tabla1345798[[#This Row],[Credito]]</f>
        <v>4329924.4799999986</v>
      </c>
    </row>
    <row r="20" spans="1:14" ht="15.75" x14ac:dyDescent="0.3">
      <c r="A20" s="1"/>
      <c r="B20" s="8">
        <v>44876</v>
      </c>
      <c r="C20" s="9"/>
      <c r="D20" s="9"/>
      <c r="E20" s="13" t="s">
        <v>36</v>
      </c>
      <c r="F20" s="20" t="s">
        <v>32</v>
      </c>
      <c r="G20" s="9"/>
      <c r="H20" s="15" t="s">
        <v>37</v>
      </c>
      <c r="I20" s="9"/>
      <c r="J20" s="16"/>
      <c r="K20" s="17">
        <v>194528.78</v>
      </c>
      <c r="L20" s="18">
        <f>+L19+Tabla1345798[[#This Row],[Debito]]-Tabla1345798[[#This Row],[Credito]]</f>
        <v>4135395.6999999988</v>
      </c>
    </row>
    <row r="21" spans="1:14" ht="15.75" x14ac:dyDescent="0.3">
      <c r="A21" s="1"/>
      <c r="B21" s="8">
        <v>44876</v>
      </c>
      <c r="C21" s="9"/>
      <c r="D21" s="9"/>
      <c r="E21" s="13" t="s">
        <v>38</v>
      </c>
      <c r="F21" s="20" t="s">
        <v>32</v>
      </c>
      <c r="G21" s="22"/>
      <c r="H21" s="22" t="s">
        <v>39</v>
      </c>
      <c r="I21" s="9"/>
      <c r="J21" s="16"/>
      <c r="K21" s="17">
        <v>168.12</v>
      </c>
      <c r="L21" s="18">
        <f>+L20+Tabla1345798[[#This Row],[Debito]]-Tabla1345798[[#This Row],[Credito]]</f>
        <v>4135227.5799999987</v>
      </c>
    </row>
    <row r="22" spans="1:14" ht="15.75" x14ac:dyDescent="0.3">
      <c r="A22" s="1"/>
      <c r="B22" s="8">
        <v>44876</v>
      </c>
      <c r="C22" s="9"/>
      <c r="D22" s="9"/>
      <c r="E22" s="13" t="s">
        <v>40</v>
      </c>
      <c r="F22" s="20" t="s">
        <v>17</v>
      </c>
      <c r="G22" s="9"/>
      <c r="H22" s="15" t="s">
        <v>18</v>
      </c>
      <c r="I22" s="9"/>
      <c r="J22" s="16"/>
      <c r="K22" s="17">
        <v>0.25</v>
      </c>
      <c r="L22" s="18">
        <f>+L21+Tabla1345798[[#This Row],[Debito]]-Tabla1345798[[#This Row],[Credito]]</f>
        <v>4135227.3299999987</v>
      </c>
    </row>
    <row r="23" spans="1:14" ht="15.75" x14ac:dyDescent="0.3">
      <c r="A23" s="1"/>
      <c r="B23" s="8">
        <v>44879</v>
      </c>
      <c r="C23" s="9"/>
      <c r="D23" s="9"/>
      <c r="E23" s="13" t="s">
        <v>41</v>
      </c>
      <c r="F23" s="20" t="s">
        <v>20</v>
      </c>
      <c r="G23" s="9"/>
      <c r="H23" s="15" t="s">
        <v>21</v>
      </c>
      <c r="I23" s="9"/>
      <c r="J23" s="16"/>
      <c r="K23" s="17">
        <v>18500</v>
      </c>
      <c r="L23" s="18">
        <f>+L22+Tabla1345798[[#This Row],[Debito]]-Tabla1345798[[#This Row],[Credito]]</f>
        <v>4116727.3299999987</v>
      </c>
      <c r="N23" s="23"/>
    </row>
    <row r="24" spans="1:14" ht="15.75" x14ac:dyDescent="0.3">
      <c r="A24" s="1"/>
      <c r="B24" s="8">
        <v>44879</v>
      </c>
      <c r="C24" s="9"/>
      <c r="D24" s="9"/>
      <c r="E24" s="13" t="s">
        <v>42</v>
      </c>
      <c r="F24" s="20" t="s">
        <v>20</v>
      </c>
      <c r="G24" s="9"/>
      <c r="H24" s="15" t="s">
        <v>21</v>
      </c>
      <c r="I24" s="9"/>
      <c r="J24" s="16"/>
      <c r="K24" s="17">
        <v>75050</v>
      </c>
      <c r="L24" s="18">
        <f>+L23+Tabla1345798[[#This Row],[Debito]]-Tabla1345798[[#This Row],[Credito]]</f>
        <v>4041677.3299999987</v>
      </c>
    </row>
    <row r="25" spans="1:14" ht="15.75" x14ac:dyDescent="0.3">
      <c r="A25" s="1"/>
      <c r="B25" s="8">
        <v>44879</v>
      </c>
      <c r="C25" s="9"/>
      <c r="D25" s="9"/>
      <c r="E25" s="13" t="s">
        <v>43</v>
      </c>
      <c r="F25" s="20" t="s">
        <v>17</v>
      </c>
      <c r="G25" s="9"/>
      <c r="H25" s="15" t="s">
        <v>18</v>
      </c>
      <c r="I25" s="9"/>
      <c r="J25" s="16"/>
      <c r="K25" s="17">
        <v>27.75</v>
      </c>
      <c r="L25" s="18">
        <f>+L24+Tabla1345798[[#This Row],[Debito]]-Tabla1345798[[#This Row],[Credito]]</f>
        <v>4041649.5799999987</v>
      </c>
    </row>
    <row r="26" spans="1:14" ht="15.75" x14ac:dyDescent="0.3">
      <c r="A26" s="1"/>
      <c r="B26" s="8">
        <v>44879</v>
      </c>
      <c r="C26" s="9"/>
      <c r="D26" s="9"/>
      <c r="E26" s="13" t="s">
        <v>44</v>
      </c>
      <c r="F26" s="20" t="s">
        <v>17</v>
      </c>
      <c r="G26" s="9"/>
      <c r="H26" s="15" t="s">
        <v>18</v>
      </c>
      <c r="I26" s="9"/>
      <c r="J26" s="16"/>
      <c r="K26" s="17">
        <v>112.58</v>
      </c>
      <c r="L26" s="18">
        <f>+L25+Tabla1345798[[#This Row],[Debito]]-Tabla1345798[[#This Row],[Credito]]</f>
        <v>4041536.9999999986</v>
      </c>
    </row>
    <row r="27" spans="1:14" ht="15.75" x14ac:dyDescent="0.3">
      <c r="A27" s="1"/>
      <c r="B27" s="8">
        <v>44879</v>
      </c>
      <c r="C27" s="9"/>
      <c r="D27" s="9"/>
      <c r="E27" s="13" t="s">
        <v>45</v>
      </c>
      <c r="F27" s="20" t="s">
        <v>17</v>
      </c>
      <c r="G27" s="9"/>
      <c r="H27" s="15" t="s">
        <v>18</v>
      </c>
      <c r="I27" s="9"/>
      <c r="J27" s="16"/>
      <c r="K27" s="17">
        <v>291.79000000000002</v>
      </c>
      <c r="L27" s="18">
        <f>+L26+Tabla1345798[[#This Row],[Debito]]-Tabla1345798[[#This Row],[Credito]]</f>
        <v>4041245.2099999986</v>
      </c>
    </row>
    <row r="28" spans="1:14" ht="30" x14ac:dyDescent="0.3">
      <c r="A28" s="1"/>
      <c r="B28" s="8">
        <v>44879</v>
      </c>
      <c r="C28" s="9"/>
      <c r="D28" s="9"/>
      <c r="E28" s="13" t="s">
        <v>46</v>
      </c>
      <c r="F28" s="24" t="s">
        <v>47</v>
      </c>
      <c r="G28" s="9"/>
      <c r="H28" s="21" t="s">
        <v>48</v>
      </c>
      <c r="I28" s="9"/>
      <c r="J28" s="16"/>
      <c r="K28" s="25">
        <v>50000</v>
      </c>
      <c r="L28" s="18">
        <f>+L27+Tabla1345798[[#This Row],[Debito]]-Tabla1345798[[#This Row],[Credito]]</f>
        <v>3991245.2099999986</v>
      </c>
    </row>
    <row r="29" spans="1:14" ht="15.75" x14ac:dyDescent="0.3">
      <c r="A29" s="1"/>
      <c r="B29" s="8">
        <v>44879</v>
      </c>
      <c r="C29" s="9"/>
      <c r="D29" s="9"/>
      <c r="E29" s="13" t="s">
        <v>49</v>
      </c>
      <c r="F29" s="20" t="s">
        <v>17</v>
      </c>
      <c r="G29" s="9"/>
      <c r="H29" s="15" t="s">
        <v>18</v>
      </c>
      <c r="I29" s="9"/>
      <c r="J29" s="16"/>
      <c r="K29" s="25">
        <v>75</v>
      </c>
      <c r="L29" s="18">
        <f>+L28+Tabla1345798[[#This Row],[Debito]]-Tabla1345798[[#This Row],[Credito]]</f>
        <v>3991170.2099999986</v>
      </c>
    </row>
    <row r="30" spans="1:14" ht="15.75" x14ac:dyDescent="0.3">
      <c r="A30" s="1"/>
      <c r="B30" s="8">
        <v>44882</v>
      </c>
      <c r="C30" s="9"/>
      <c r="D30" s="9"/>
      <c r="E30" s="13" t="s">
        <v>50</v>
      </c>
      <c r="F30" s="20" t="s">
        <v>20</v>
      </c>
      <c r="G30" s="9"/>
      <c r="H30" s="15" t="s">
        <v>21</v>
      </c>
      <c r="I30" s="9"/>
      <c r="J30" s="16"/>
      <c r="K30" s="17">
        <v>25100</v>
      </c>
      <c r="L30" s="18">
        <f>+L29+Tabla1345798[[#This Row],[Debito]]-Tabla1345798[[#This Row],[Credito]]</f>
        <v>3966070.2099999986</v>
      </c>
    </row>
    <row r="31" spans="1:14" ht="15.75" x14ac:dyDescent="0.3">
      <c r="A31" s="1"/>
      <c r="B31" s="8">
        <v>44882</v>
      </c>
      <c r="C31" s="9"/>
      <c r="D31" s="9"/>
      <c r="E31" s="13" t="s">
        <v>51</v>
      </c>
      <c r="F31" s="20" t="s">
        <v>17</v>
      </c>
      <c r="G31" s="9"/>
      <c r="H31" s="15" t="s">
        <v>18</v>
      </c>
      <c r="I31" s="9"/>
      <c r="J31" s="16"/>
      <c r="K31" s="25">
        <v>37.65</v>
      </c>
      <c r="L31" s="18">
        <f>+L30+Tabla1345798[[#This Row],[Debito]]-Tabla1345798[[#This Row],[Credito]]</f>
        <v>3966032.5599999987</v>
      </c>
    </row>
    <row r="32" spans="1:14" ht="15.75" x14ac:dyDescent="0.3">
      <c r="A32" s="1"/>
      <c r="B32" s="8">
        <v>44883</v>
      </c>
      <c r="C32" s="9"/>
      <c r="D32" s="9"/>
      <c r="E32" s="13" t="s">
        <v>52</v>
      </c>
      <c r="F32" s="20" t="s">
        <v>20</v>
      </c>
      <c r="G32" s="9"/>
      <c r="H32" s="15" t="s">
        <v>21</v>
      </c>
      <c r="I32" s="9"/>
      <c r="J32" s="16"/>
      <c r="K32" s="25">
        <v>23677.5</v>
      </c>
      <c r="L32" s="18">
        <f>+L31+Tabla1345798[[#This Row],[Debito]]-Tabla1345798[[#This Row],[Credito]]</f>
        <v>3942355.0599999987</v>
      </c>
    </row>
    <row r="33" spans="1:15" ht="15.75" x14ac:dyDescent="0.3">
      <c r="A33" s="1"/>
      <c r="B33" s="8">
        <v>44883</v>
      </c>
      <c r="C33" s="9"/>
      <c r="D33" s="9"/>
      <c r="E33" s="13" t="s">
        <v>53</v>
      </c>
      <c r="F33" s="20" t="s">
        <v>17</v>
      </c>
      <c r="G33" s="9"/>
      <c r="H33" s="15" t="s">
        <v>18</v>
      </c>
      <c r="I33" s="9"/>
      <c r="J33" s="16"/>
      <c r="K33" s="25">
        <v>35.520000000000003</v>
      </c>
      <c r="L33" s="18">
        <f>+L32+Tabla1345798[[#This Row],[Debito]]-Tabla1345798[[#This Row],[Credito]]</f>
        <v>3942319.5399999986</v>
      </c>
    </row>
    <row r="34" spans="1:15" ht="15.75" x14ac:dyDescent="0.3">
      <c r="A34" s="1"/>
      <c r="B34" s="8">
        <v>44883</v>
      </c>
      <c r="C34" s="9"/>
      <c r="D34" s="9"/>
      <c r="E34" s="13" t="s">
        <v>54</v>
      </c>
      <c r="F34" s="20" t="s">
        <v>20</v>
      </c>
      <c r="G34" s="9"/>
      <c r="H34" s="15" t="s">
        <v>21</v>
      </c>
      <c r="I34" s="9"/>
      <c r="J34" s="16"/>
      <c r="K34" s="25">
        <v>154887.54999999999</v>
      </c>
      <c r="L34" s="18">
        <f>+L33+Tabla1345798[[#This Row],[Debito]]-Tabla1345798[[#This Row],[Credito]]</f>
        <v>3787431.9899999988</v>
      </c>
    </row>
    <row r="35" spans="1:15" ht="15.75" x14ac:dyDescent="0.3">
      <c r="A35" s="1"/>
      <c r="B35" s="8">
        <v>44883</v>
      </c>
      <c r="C35" s="9"/>
      <c r="D35" s="9"/>
      <c r="E35" s="13" t="s">
        <v>42</v>
      </c>
      <c r="F35" s="20" t="s">
        <v>20</v>
      </c>
      <c r="G35" s="9"/>
      <c r="H35" s="15" t="s">
        <v>21</v>
      </c>
      <c r="I35" s="9"/>
      <c r="J35" s="16"/>
      <c r="K35" s="25">
        <v>91900</v>
      </c>
      <c r="L35" s="18">
        <f>+L34+Tabla1345798[[#This Row],[Debito]]-Tabla1345798[[#This Row],[Credito]]</f>
        <v>3695531.9899999988</v>
      </c>
    </row>
    <row r="36" spans="1:15" ht="15.75" x14ac:dyDescent="0.3">
      <c r="A36" s="1"/>
      <c r="B36" s="8">
        <v>44886</v>
      </c>
      <c r="C36" s="9"/>
      <c r="D36" s="9"/>
      <c r="E36" s="13" t="s">
        <v>55</v>
      </c>
      <c r="F36" s="20" t="s">
        <v>17</v>
      </c>
      <c r="G36" s="9"/>
      <c r="H36" s="15" t="s">
        <v>18</v>
      </c>
      <c r="I36" s="9"/>
      <c r="J36" s="16"/>
      <c r="K36" s="25">
        <v>137.85</v>
      </c>
      <c r="L36" s="18">
        <f>+L35+Tabla1345798[[#This Row],[Debito]]-Tabla1345798[[#This Row],[Credito]]</f>
        <v>3695394.1399999987</v>
      </c>
    </row>
    <row r="37" spans="1:15" ht="15.75" x14ac:dyDescent="0.3">
      <c r="A37" s="1"/>
      <c r="B37" s="8">
        <v>44887</v>
      </c>
      <c r="C37" s="9"/>
      <c r="D37" s="9"/>
      <c r="E37" s="13" t="s">
        <v>56</v>
      </c>
      <c r="F37" s="20" t="s">
        <v>17</v>
      </c>
      <c r="G37" s="9"/>
      <c r="H37" s="15" t="s">
        <v>18</v>
      </c>
      <c r="I37" s="9"/>
      <c r="J37" s="16"/>
      <c r="K37" s="25">
        <v>232.33</v>
      </c>
      <c r="L37" s="18">
        <f>+L36+Tabla1345798[[#This Row],[Debito]]-Tabla1345798[[#This Row],[Credito]]</f>
        <v>3695161.8099999987</v>
      </c>
    </row>
    <row r="38" spans="1:15" ht="15.75" x14ac:dyDescent="0.3">
      <c r="A38" s="1"/>
      <c r="B38" s="8">
        <v>44887</v>
      </c>
      <c r="C38" s="9"/>
      <c r="D38" s="9"/>
      <c r="E38" s="13" t="s">
        <v>57</v>
      </c>
      <c r="F38" s="14" t="s">
        <v>20</v>
      </c>
      <c r="G38" s="9"/>
      <c r="H38" s="15" t="s">
        <v>21</v>
      </c>
      <c r="I38" s="9"/>
      <c r="J38" s="16"/>
      <c r="K38" s="25">
        <v>24570</v>
      </c>
      <c r="L38" s="18">
        <f>+L37+Tabla1345798[[#This Row],[Debito]]-Tabla1345798[[#This Row],[Credito]]</f>
        <v>3670591.8099999987</v>
      </c>
    </row>
    <row r="39" spans="1:15" ht="15.75" x14ac:dyDescent="0.3">
      <c r="A39" s="1"/>
      <c r="B39" s="8">
        <v>44887</v>
      </c>
      <c r="C39" s="9"/>
      <c r="D39" s="9"/>
      <c r="E39" s="13" t="s">
        <v>58</v>
      </c>
      <c r="F39" s="14" t="s">
        <v>17</v>
      </c>
      <c r="G39" s="9"/>
      <c r="H39" s="15" t="s">
        <v>18</v>
      </c>
      <c r="I39" s="9"/>
      <c r="J39" s="16"/>
      <c r="K39" s="25">
        <v>36.86</v>
      </c>
      <c r="L39" s="18">
        <f>+L38+Tabla1345798[[#This Row],[Debito]]-Tabla1345798[[#This Row],[Credito]]</f>
        <v>3670554.9499999988</v>
      </c>
    </row>
    <row r="40" spans="1:15" ht="15.75" x14ac:dyDescent="0.3">
      <c r="A40" s="1"/>
      <c r="B40" s="8">
        <v>44895</v>
      </c>
      <c r="C40" s="9"/>
      <c r="D40" s="9"/>
      <c r="E40" s="13" t="s">
        <v>59</v>
      </c>
      <c r="F40" s="14" t="s">
        <v>17</v>
      </c>
      <c r="G40" s="9"/>
      <c r="H40" s="15" t="s">
        <v>18</v>
      </c>
      <c r="I40" s="9"/>
      <c r="J40" s="16"/>
      <c r="K40" s="25">
        <v>175</v>
      </c>
      <c r="L40" s="18">
        <f>+L39+Tabla1345798[[#This Row],[Debito]]-Tabla1345798[[#This Row],[Credito]]</f>
        <v>3670379.9499999988</v>
      </c>
    </row>
    <row r="41" spans="1:15" ht="16.5" thickBot="1" x14ac:dyDescent="0.35">
      <c r="A41" s="1"/>
      <c r="B41" s="26" t="s">
        <v>60</v>
      </c>
      <c r="C41" s="27"/>
      <c r="D41" s="27"/>
      <c r="E41" s="27"/>
      <c r="F41" s="26"/>
      <c r="G41" s="26"/>
      <c r="H41" s="28"/>
      <c r="I41" s="27"/>
      <c r="J41" s="29">
        <f>SUM(J10:J40)</f>
        <v>2944487.37</v>
      </c>
      <c r="K41" s="29">
        <f>SUM(K8:K40)</f>
        <v>1206387.2900000005</v>
      </c>
      <c r="L41" s="30">
        <f>+L40</f>
        <v>3670379.9499999988</v>
      </c>
      <c r="N41" s="19">
        <f>+[2]Conciliacion!$J$38-L41</f>
        <v>0</v>
      </c>
      <c r="O41">
        <f>+N41/2</f>
        <v>0</v>
      </c>
    </row>
    <row r="42" spans="1:15" ht="16.5" thickTop="1" x14ac:dyDescent="0.3">
      <c r="A42" s="1"/>
      <c r="B42" s="1"/>
      <c r="C42" s="1"/>
      <c r="D42" s="1"/>
      <c r="E42" s="1"/>
      <c r="F42" s="1"/>
      <c r="G42" s="1"/>
      <c r="H42" s="1"/>
      <c r="I42" s="1"/>
      <c r="J42" s="4"/>
      <c r="K42" s="4"/>
      <c r="L42" s="31"/>
    </row>
    <row r="43" spans="1:15" ht="15.75" x14ac:dyDescent="0.3">
      <c r="A43" s="1"/>
      <c r="B43" s="1"/>
      <c r="C43" s="1"/>
      <c r="D43" s="1"/>
      <c r="E43" s="1"/>
      <c r="F43" s="1"/>
      <c r="G43" s="1"/>
      <c r="H43" s="1"/>
      <c r="I43" s="1"/>
      <c r="J43" s="4"/>
      <c r="K43" s="4"/>
      <c r="L43" s="1"/>
    </row>
    <row r="44" spans="1:15" ht="15.75" x14ac:dyDescent="0.3">
      <c r="A44" s="1"/>
      <c r="B44" s="1"/>
      <c r="C44" s="1"/>
      <c r="D44" s="1"/>
      <c r="E44" s="1"/>
      <c r="F44" s="32" t="s">
        <v>61</v>
      </c>
      <c r="G44" s="1"/>
      <c r="H44" s="32" t="s">
        <v>62</v>
      </c>
      <c r="I44" s="1"/>
      <c r="J44" s="33" t="s">
        <v>63</v>
      </c>
      <c r="K44" s="33"/>
      <c r="L44" s="33"/>
    </row>
    <row r="45" spans="1:15" ht="15.75" x14ac:dyDescent="0.3">
      <c r="A45" s="1"/>
      <c r="B45" s="1"/>
      <c r="C45" s="34"/>
      <c r="D45" s="34"/>
      <c r="E45" s="35"/>
      <c r="F45" s="36" t="s">
        <v>64</v>
      </c>
      <c r="G45" s="36"/>
      <c r="H45" s="36" t="s">
        <v>65</v>
      </c>
      <c r="I45" s="1"/>
      <c r="J45" s="2" t="s">
        <v>65</v>
      </c>
      <c r="K45" s="2"/>
      <c r="L45" s="2"/>
    </row>
    <row r="46" spans="1:15" ht="15.75" x14ac:dyDescent="0.3">
      <c r="A46" s="1"/>
      <c r="B46" s="1"/>
      <c r="C46" s="34"/>
      <c r="D46" s="34"/>
      <c r="E46" s="35"/>
      <c r="F46" s="36" t="s">
        <v>66</v>
      </c>
      <c r="G46" s="36"/>
      <c r="H46" s="36" t="s">
        <v>67</v>
      </c>
      <c r="I46" s="1"/>
      <c r="J46" s="2" t="s">
        <v>68</v>
      </c>
      <c r="K46" s="2"/>
      <c r="L46" s="2"/>
    </row>
    <row r="47" spans="1:15" ht="15.75" x14ac:dyDescent="0.3">
      <c r="A47" s="1"/>
      <c r="B47" s="1"/>
      <c r="C47" s="1"/>
      <c r="D47" s="1"/>
      <c r="E47" s="1"/>
      <c r="F47" s="1"/>
      <c r="G47" s="1"/>
      <c r="H47" s="1"/>
      <c r="I47" s="1"/>
      <c r="J47" s="4"/>
      <c r="K47" s="4"/>
      <c r="L47" s="1"/>
    </row>
    <row r="48" spans="1:15" ht="15.75" x14ac:dyDescent="0.3">
      <c r="A48" s="1"/>
      <c r="B48" s="1"/>
      <c r="C48" s="1"/>
      <c r="D48" s="1"/>
      <c r="E48" s="1"/>
      <c r="F48" s="1"/>
      <c r="G48" s="1"/>
      <c r="H48" s="1"/>
      <c r="I48" s="1"/>
      <c r="J48" s="4"/>
      <c r="K48" s="4"/>
      <c r="L48" s="1"/>
    </row>
    <row r="49" spans="1:16" ht="15.75" x14ac:dyDescent="0.3">
      <c r="A49" s="1"/>
      <c r="B49" s="37"/>
      <c r="C49" s="37"/>
      <c r="D49" s="37"/>
      <c r="E49" s="37"/>
      <c r="F49" s="37"/>
      <c r="G49" s="37"/>
      <c r="H49" s="37"/>
      <c r="I49" s="37"/>
      <c r="J49" s="38"/>
      <c r="K49" s="38"/>
      <c r="L49" s="37"/>
    </row>
    <row r="50" spans="1:16" ht="15.75" x14ac:dyDescent="0.3">
      <c r="A50" s="1"/>
      <c r="B50" s="1"/>
      <c r="C50" s="1"/>
      <c r="D50" s="1"/>
      <c r="E50" s="1"/>
      <c r="F50" s="1"/>
      <c r="G50" s="1"/>
      <c r="H50" s="1"/>
      <c r="I50" s="1"/>
      <c r="J50" s="4"/>
      <c r="K50" s="4"/>
      <c r="L50" s="1"/>
    </row>
    <row r="51" spans="1:16" ht="15.75" x14ac:dyDescent="0.3">
      <c r="A51" s="1"/>
      <c r="B51" s="1"/>
      <c r="C51" s="1"/>
      <c r="D51" s="1"/>
      <c r="E51" s="1"/>
      <c r="F51" s="1"/>
      <c r="G51" s="1"/>
      <c r="H51" s="1"/>
      <c r="I51" s="1"/>
      <c r="J51" s="4"/>
      <c r="K51" s="4"/>
      <c r="L51" s="1"/>
    </row>
    <row r="52" spans="1:16" ht="15.75" x14ac:dyDescent="0.3">
      <c r="A52" s="1"/>
      <c r="B52" s="1"/>
      <c r="C52" s="1"/>
      <c r="D52" s="1"/>
      <c r="E52" s="1"/>
      <c r="F52" s="1"/>
      <c r="G52" s="1"/>
      <c r="H52" s="1"/>
      <c r="I52" s="1"/>
      <c r="J52" s="4"/>
      <c r="K52" s="4"/>
      <c r="L52" s="1"/>
    </row>
    <row r="53" spans="1:16" ht="15.75" x14ac:dyDescent="0.3">
      <c r="A53" s="1"/>
      <c r="B53" s="1"/>
      <c r="C53" s="1"/>
      <c r="D53" s="1"/>
      <c r="E53" s="1"/>
      <c r="F53" s="1"/>
      <c r="G53" s="1"/>
      <c r="H53" s="1"/>
      <c r="I53" s="1"/>
      <c r="J53" s="4"/>
      <c r="K53" s="4"/>
      <c r="L53" s="1"/>
    </row>
    <row r="54" spans="1:16" ht="15.75" x14ac:dyDescent="0.3">
      <c r="A54" s="1"/>
      <c r="B54" s="2" t="s">
        <v>0</v>
      </c>
      <c r="C54" s="2"/>
      <c r="D54" s="2"/>
      <c r="E54" s="2"/>
      <c r="F54" s="2"/>
      <c r="G54" s="2"/>
      <c r="H54" s="2"/>
      <c r="I54" s="2"/>
      <c r="J54" s="2"/>
      <c r="K54" s="2"/>
      <c r="L54" s="2"/>
    </row>
    <row r="55" spans="1:16" ht="15.75" x14ac:dyDescent="0.3">
      <c r="A55" s="1"/>
      <c r="B55" s="2" t="s">
        <v>1</v>
      </c>
      <c r="C55" s="2"/>
      <c r="D55" s="2"/>
      <c r="E55" s="2"/>
      <c r="F55" s="2"/>
      <c r="G55" s="2"/>
      <c r="H55" s="2"/>
      <c r="I55" s="2"/>
      <c r="J55" s="2"/>
      <c r="K55" s="2"/>
      <c r="L55" s="2"/>
    </row>
    <row r="56" spans="1:16" ht="15.75" x14ac:dyDescent="0.3">
      <c r="A56" s="1"/>
      <c r="B56" s="2" t="s">
        <v>69</v>
      </c>
      <c r="C56" s="2"/>
      <c r="D56" s="2"/>
      <c r="E56" s="2"/>
      <c r="F56" s="2"/>
      <c r="G56" s="2"/>
      <c r="H56" s="2"/>
      <c r="I56" s="2"/>
      <c r="J56" s="2"/>
      <c r="K56" s="2"/>
      <c r="L56" s="2"/>
    </row>
    <row r="57" spans="1:16" ht="15.75" x14ac:dyDescent="0.3">
      <c r="A57" s="1"/>
      <c r="B57" s="3" t="str">
        <f>+B4</f>
        <v>NOVIEMBRE DEL 2022</v>
      </c>
      <c r="C57" s="3"/>
      <c r="D57" s="3"/>
      <c r="E57" s="3"/>
      <c r="F57" s="3"/>
      <c r="G57" s="3"/>
      <c r="H57" s="3"/>
      <c r="I57" s="3"/>
      <c r="J57" s="3"/>
      <c r="K57" s="3"/>
      <c r="L57" s="3"/>
    </row>
    <row r="58" spans="1:16" ht="15.75" x14ac:dyDescent="0.3">
      <c r="A58" s="1"/>
      <c r="B58" s="1"/>
      <c r="C58" s="1"/>
      <c r="D58" s="1"/>
      <c r="E58" s="1"/>
      <c r="F58" s="1"/>
      <c r="G58" s="1"/>
      <c r="H58" s="1"/>
      <c r="I58" s="1"/>
      <c r="J58" s="4"/>
      <c r="K58" s="4"/>
      <c r="L58" s="1"/>
    </row>
    <row r="59" spans="1:16" ht="15.75" x14ac:dyDescent="0.3">
      <c r="A59" s="1"/>
      <c r="B59" s="5" t="s">
        <v>4</v>
      </c>
      <c r="C59" s="5" t="s">
        <v>70</v>
      </c>
      <c r="D59" s="5" t="s">
        <v>6</v>
      </c>
      <c r="E59" s="5" t="s">
        <v>7</v>
      </c>
      <c r="F59" s="5" t="s">
        <v>8</v>
      </c>
      <c r="G59" s="5"/>
      <c r="H59" s="5" t="s">
        <v>10</v>
      </c>
      <c r="I59" s="5"/>
      <c r="J59" s="6" t="s">
        <v>12</v>
      </c>
      <c r="K59" s="6" t="s">
        <v>13</v>
      </c>
      <c r="L59" s="5" t="s">
        <v>14</v>
      </c>
    </row>
    <row r="60" spans="1:16" ht="15.75" x14ac:dyDescent="0.3">
      <c r="A60" s="1"/>
      <c r="B60" s="39"/>
      <c r="C60" s="35"/>
      <c r="D60" s="1"/>
      <c r="E60" s="1"/>
      <c r="F60" s="40"/>
      <c r="G60" s="1"/>
      <c r="H60" s="41" t="s">
        <v>15</v>
      </c>
      <c r="I60" s="1"/>
      <c r="J60" s="4"/>
      <c r="K60" s="4"/>
      <c r="L60" s="4">
        <f>+'[1]Octubre 2022'!L148</f>
        <v>1095801477.6895673</v>
      </c>
    </row>
    <row r="61" spans="1:16" ht="49.5" x14ac:dyDescent="0.3">
      <c r="A61" s="1"/>
      <c r="B61" s="42">
        <v>44866</v>
      </c>
      <c r="C61" s="43">
        <v>2930</v>
      </c>
      <c r="D61" s="44"/>
      <c r="E61" s="45" t="s">
        <v>71</v>
      </c>
      <c r="F61" s="45" t="s">
        <v>72</v>
      </c>
      <c r="G61" s="21"/>
      <c r="H61" s="46" t="s">
        <v>73</v>
      </c>
      <c r="I61" s="44"/>
      <c r="J61" s="47"/>
      <c r="K61" s="48">
        <v>11293432.76</v>
      </c>
      <c r="L61" s="49">
        <f t="shared" ref="L61:L124" si="0">+L60+J61-K61</f>
        <v>1084508044.9295673</v>
      </c>
      <c r="N61" s="23"/>
    </row>
    <row r="62" spans="1:16" ht="45" x14ac:dyDescent="0.3">
      <c r="A62" s="1"/>
      <c r="B62" s="42">
        <v>44866</v>
      </c>
      <c r="C62" s="43">
        <v>2935</v>
      </c>
      <c r="D62" s="44"/>
      <c r="E62" s="45" t="s">
        <v>74</v>
      </c>
      <c r="F62" s="50" t="s">
        <v>75</v>
      </c>
      <c r="G62" s="44"/>
      <c r="H62" s="46" t="s">
        <v>76</v>
      </c>
      <c r="I62" s="44"/>
      <c r="J62" s="47"/>
      <c r="K62" s="48">
        <v>5391963.8799999999</v>
      </c>
      <c r="L62" s="49">
        <f t="shared" si="0"/>
        <v>1079116081.0495672</v>
      </c>
      <c r="N62" s="51"/>
      <c r="P62" s="23"/>
    </row>
    <row r="63" spans="1:16" ht="45" x14ac:dyDescent="0.3">
      <c r="A63" s="1"/>
      <c r="B63" s="42">
        <v>44866</v>
      </c>
      <c r="C63" s="43">
        <v>2937</v>
      </c>
      <c r="D63" s="44"/>
      <c r="E63" s="45" t="s">
        <v>74</v>
      </c>
      <c r="F63" s="50" t="s">
        <v>75</v>
      </c>
      <c r="G63" s="44"/>
      <c r="H63" s="46" t="s">
        <v>77</v>
      </c>
      <c r="I63" s="44"/>
      <c r="J63" s="47"/>
      <c r="K63" s="48">
        <v>22000</v>
      </c>
      <c r="L63" s="49">
        <f t="shared" si="0"/>
        <v>1079094081.0495672</v>
      </c>
    </row>
    <row r="64" spans="1:16" ht="66" x14ac:dyDescent="0.3">
      <c r="A64" s="1"/>
      <c r="B64" s="42">
        <v>44867</v>
      </c>
      <c r="C64" s="43">
        <v>2957</v>
      </c>
      <c r="D64" s="44"/>
      <c r="E64" s="45" t="s">
        <v>78</v>
      </c>
      <c r="F64" s="50" t="s">
        <v>79</v>
      </c>
      <c r="G64" s="44"/>
      <c r="H64" s="46" t="s">
        <v>80</v>
      </c>
      <c r="I64" s="44"/>
      <c r="J64" s="47"/>
      <c r="K64" s="48">
        <v>108324</v>
      </c>
      <c r="L64" s="49">
        <f t="shared" si="0"/>
        <v>1078985757.0495672</v>
      </c>
    </row>
    <row r="65" spans="1:12" ht="66" x14ac:dyDescent="0.3">
      <c r="A65" s="1"/>
      <c r="B65" s="42">
        <v>44867</v>
      </c>
      <c r="C65" s="43">
        <v>2959</v>
      </c>
      <c r="D65" s="44"/>
      <c r="E65" s="44" t="s">
        <v>81</v>
      </c>
      <c r="F65" s="50" t="s">
        <v>82</v>
      </c>
      <c r="G65" s="44"/>
      <c r="H65" s="46" t="s">
        <v>83</v>
      </c>
      <c r="I65" s="44"/>
      <c r="J65" s="52"/>
      <c r="K65" s="48">
        <v>17110</v>
      </c>
      <c r="L65" s="49">
        <f t="shared" si="0"/>
        <v>1078968647.0495672</v>
      </c>
    </row>
    <row r="66" spans="1:12" ht="49.5" x14ac:dyDescent="0.3">
      <c r="A66" s="1"/>
      <c r="B66" s="42" t="s">
        <v>84</v>
      </c>
      <c r="C66" s="43">
        <v>2961</v>
      </c>
      <c r="D66" s="44"/>
      <c r="E66" s="44" t="s">
        <v>85</v>
      </c>
      <c r="F66" s="50" t="s">
        <v>86</v>
      </c>
      <c r="G66" s="44"/>
      <c r="H66" s="46" t="s">
        <v>87</v>
      </c>
      <c r="I66" s="44"/>
      <c r="J66" s="52"/>
      <c r="K66" s="48">
        <v>1681.5</v>
      </c>
      <c r="L66" s="49">
        <f t="shared" si="0"/>
        <v>1078966965.5495672</v>
      </c>
    </row>
    <row r="67" spans="1:12" ht="66" x14ac:dyDescent="0.3">
      <c r="A67" s="1"/>
      <c r="B67" s="42">
        <v>44867</v>
      </c>
      <c r="C67" s="43">
        <v>2965</v>
      </c>
      <c r="D67" s="43"/>
      <c r="E67" s="44" t="s">
        <v>88</v>
      </c>
      <c r="F67" s="50" t="s">
        <v>89</v>
      </c>
      <c r="G67" s="44"/>
      <c r="H67" s="46" t="s">
        <v>90</v>
      </c>
      <c r="I67" s="44"/>
      <c r="J67" s="49"/>
      <c r="K67" s="53">
        <v>148755.51999999999</v>
      </c>
      <c r="L67" s="49">
        <f t="shared" si="0"/>
        <v>1078818210.0295672</v>
      </c>
    </row>
    <row r="68" spans="1:12" ht="49.5" x14ac:dyDescent="0.3">
      <c r="A68" s="1"/>
      <c r="B68" s="42">
        <v>44869</v>
      </c>
      <c r="C68" s="43">
        <v>2978</v>
      </c>
      <c r="D68" s="44"/>
      <c r="E68" s="45" t="s">
        <v>91</v>
      </c>
      <c r="F68" s="50" t="s">
        <v>92</v>
      </c>
      <c r="G68" s="44"/>
      <c r="H68" s="46" t="s">
        <v>93</v>
      </c>
      <c r="I68" s="44"/>
      <c r="J68" s="47"/>
      <c r="K68" s="53">
        <v>61432.81</v>
      </c>
      <c r="L68" s="49">
        <f t="shared" si="0"/>
        <v>1078756777.2195673</v>
      </c>
    </row>
    <row r="69" spans="1:12" ht="49.5" x14ac:dyDescent="0.3">
      <c r="A69" s="1"/>
      <c r="B69" s="42">
        <v>44869</v>
      </c>
      <c r="C69" s="43">
        <v>2981</v>
      </c>
      <c r="D69" s="43"/>
      <c r="E69" s="54" t="s">
        <v>94</v>
      </c>
      <c r="F69" s="50" t="s">
        <v>95</v>
      </c>
      <c r="G69" s="44"/>
      <c r="H69" s="46" t="s">
        <v>96</v>
      </c>
      <c r="I69" s="44"/>
      <c r="J69" s="47"/>
      <c r="K69" s="53">
        <v>70343.399999999994</v>
      </c>
      <c r="L69" s="49">
        <f t="shared" si="0"/>
        <v>1078686433.8195672</v>
      </c>
    </row>
    <row r="70" spans="1:12" ht="66" x14ac:dyDescent="0.3">
      <c r="A70" s="1"/>
      <c r="B70" s="42">
        <v>44869</v>
      </c>
      <c r="C70" s="43">
        <v>2983</v>
      </c>
      <c r="D70" s="43"/>
      <c r="E70" s="50" t="s">
        <v>97</v>
      </c>
      <c r="F70" s="50" t="s">
        <v>98</v>
      </c>
      <c r="G70" s="44"/>
      <c r="H70" s="46" t="s">
        <v>99</v>
      </c>
      <c r="I70" s="44"/>
      <c r="J70" s="47"/>
      <c r="K70" s="53">
        <v>89988.57</v>
      </c>
      <c r="L70" s="49">
        <f t="shared" si="0"/>
        <v>1078596445.2495673</v>
      </c>
    </row>
    <row r="71" spans="1:12" ht="49.5" x14ac:dyDescent="0.3">
      <c r="A71" s="1"/>
      <c r="B71" s="42">
        <v>44869</v>
      </c>
      <c r="C71" s="43">
        <v>2987</v>
      </c>
      <c r="D71" s="43"/>
      <c r="E71" s="55" t="s">
        <v>100</v>
      </c>
      <c r="F71" s="50" t="s">
        <v>101</v>
      </c>
      <c r="G71" s="44"/>
      <c r="H71" s="46" t="s">
        <v>102</v>
      </c>
      <c r="I71" s="44"/>
      <c r="J71" s="47"/>
      <c r="K71" s="53">
        <v>989242.34</v>
      </c>
      <c r="L71" s="49">
        <f t="shared" si="0"/>
        <v>1077607202.9095674</v>
      </c>
    </row>
    <row r="72" spans="1:12" ht="33" x14ac:dyDescent="0.3">
      <c r="A72" s="1"/>
      <c r="B72" s="42">
        <v>44869</v>
      </c>
      <c r="C72" s="43">
        <v>2994</v>
      </c>
      <c r="D72" s="43"/>
      <c r="E72" s="50" t="s">
        <v>103</v>
      </c>
      <c r="F72" s="50" t="s">
        <v>104</v>
      </c>
      <c r="G72" s="44"/>
      <c r="H72" s="46" t="s">
        <v>105</v>
      </c>
      <c r="I72" s="44"/>
      <c r="J72" s="47"/>
      <c r="K72" s="53">
        <v>25370</v>
      </c>
      <c r="L72" s="49">
        <f t="shared" si="0"/>
        <v>1077581832.9095674</v>
      </c>
    </row>
    <row r="73" spans="1:12" ht="66" x14ac:dyDescent="0.3">
      <c r="A73" s="1"/>
      <c r="B73" s="42">
        <v>44869</v>
      </c>
      <c r="C73" s="43">
        <v>3009</v>
      </c>
      <c r="D73" s="43"/>
      <c r="E73" s="50" t="s">
        <v>106</v>
      </c>
      <c r="F73" s="50" t="s">
        <v>107</v>
      </c>
      <c r="G73" s="44"/>
      <c r="H73" s="46" t="s">
        <v>108</v>
      </c>
      <c r="I73" s="44"/>
      <c r="J73" s="47"/>
      <c r="K73" s="53">
        <v>300000</v>
      </c>
      <c r="L73" s="49">
        <f t="shared" si="0"/>
        <v>1077281832.9095674</v>
      </c>
    </row>
    <row r="74" spans="1:12" ht="49.5" x14ac:dyDescent="0.3">
      <c r="A74" s="1"/>
      <c r="B74" s="42">
        <v>44869</v>
      </c>
      <c r="C74" s="43">
        <v>3011</v>
      </c>
      <c r="D74" s="43"/>
      <c r="E74" s="50" t="s">
        <v>109</v>
      </c>
      <c r="F74" s="50" t="s">
        <v>110</v>
      </c>
      <c r="G74" s="44"/>
      <c r="H74" s="46" t="s">
        <v>111</v>
      </c>
      <c r="I74" s="44"/>
      <c r="J74" s="47"/>
      <c r="K74" s="53">
        <v>23485.54</v>
      </c>
      <c r="L74" s="49">
        <f t="shared" si="0"/>
        <v>1077258347.3695674</v>
      </c>
    </row>
    <row r="75" spans="1:12" ht="45" x14ac:dyDescent="0.3">
      <c r="A75" s="1"/>
      <c r="B75" s="42">
        <v>44869</v>
      </c>
      <c r="C75" s="43">
        <v>3013</v>
      </c>
      <c r="D75" s="43"/>
      <c r="E75" s="50" t="s">
        <v>112</v>
      </c>
      <c r="F75" s="50" t="s">
        <v>75</v>
      </c>
      <c r="G75" s="44"/>
      <c r="H75" s="46" t="s">
        <v>113</v>
      </c>
      <c r="I75" s="44"/>
      <c r="J75" s="47"/>
      <c r="K75" s="53">
        <v>147092.76</v>
      </c>
      <c r="L75" s="49">
        <f t="shared" si="0"/>
        <v>1077111254.6095674</v>
      </c>
    </row>
    <row r="76" spans="1:12" ht="66" x14ac:dyDescent="0.3">
      <c r="A76" s="1"/>
      <c r="B76" s="42">
        <v>44872</v>
      </c>
      <c r="C76" s="43">
        <v>3022</v>
      </c>
      <c r="D76" s="43"/>
      <c r="E76" s="50" t="s">
        <v>71</v>
      </c>
      <c r="F76" s="50" t="s">
        <v>114</v>
      </c>
      <c r="G76" s="44"/>
      <c r="H76" s="46" t="s">
        <v>115</v>
      </c>
      <c r="I76" s="44"/>
      <c r="J76" s="47"/>
      <c r="K76" s="53">
        <v>52183420.170000002</v>
      </c>
      <c r="L76" s="49">
        <f t="shared" si="0"/>
        <v>1024927834.4395674</v>
      </c>
    </row>
    <row r="77" spans="1:12" ht="49.5" x14ac:dyDescent="0.3">
      <c r="A77" s="1"/>
      <c r="B77" s="42">
        <v>44874</v>
      </c>
      <c r="C77" s="43">
        <v>3052</v>
      </c>
      <c r="D77" s="43"/>
      <c r="E77" s="50" t="s">
        <v>71</v>
      </c>
      <c r="F77" s="50" t="s">
        <v>116</v>
      </c>
      <c r="G77" s="44"/>
      <c r="H77" s="46" t="s">
        <v>117</v>
      </c>
      <c r="I77" s="44"/>
      <c r="J77" s="47"/>
      <c r="K77" s="53">
        <v>2319916.69</v>
      </c>
      <c r="L77" s="49">
        <f t="shared" si="0"/>
        <v>1022607917.7495674</v>
      </c>
    </row>
    <row r="78" spans="1:12" ht="49.5" x14ac:dyDescent="0.3">
      <c r="A78" s="1"/>
      <c r="B78" s="42">
        <v>44874</v>
      </c>
      <c r="C78" s="43">
        <v>3057</v>
      </c>
      <c r="D78" s="43"/>
      <c r="E78" s="50" t="s">
        <v>118</v>
      </c>
      <c r="F78" s="50" t="s">
        <v>119</v>
      </c>
      <c r="G78" s="44"/>
      <c r="H78" s="46" t="s">
        <v>120</v>
      </c>
      <c r="I78" s="44"/>
      <c r="J78" s="47"/>
      <c r="K78" s="53">
        <v>5046169.38</v>
      </c>
      <c r="L78" s="49">
        <f t="shared" si="0"/>
        <v>1017561748.3695674</v>
      </c>
    </row>
    <row r="79" spans="1:12" ht="49.5" x14ac:dyDescent="0.3">
      <c r="A79" s="1"/>
      <c r="B79" s="42">
        <v>44875</v>
      </c>
      <c r="C79" s="43">
        <v>3067</v>
      </c>
      <c r="D79" s="43"/>
      <c r="E79" s="50" t="s">
        <v>121</v>
      </c>
      <c r="F79" s="50" t="s">
        <v>122</v>
      </c>
      <c r="G79" s="44"/>
      <c r="H79" s="46" t="s">
        <v>123</v>
      </c>
      <c r="I79" s="44"/>
      <c r="J79" s="52"/>
      <c r="K79" s="53">
        <v>91096</v>
      </c>
      <c r="L79" s="49">
        <f t="shared" si="0"/>
        <v>1017470652.3695674</v>
      </c>
    </row>
    <row r="80" spans="1:12" ht="33" x14ac:dyDescent="0.3">
      <c r="A80" s="1"/>
      <c r="B80" s="42">
        <v>44875</v>
      </c>
      <c r="C80" s="43">
        <v>3075</v>
      </c>
      <c r="D80" s="43"/>
      <c r="E80" s="50" t="s">
        <v>103</v>
      </c>
      <c r="F80" s="50" t="s">
        <v>104</v>
      </c>
      <c r="G80" s="44"/>
      <c r="H80" s="46" t="s">
        <v>124</v>
      </c>
      <c r="I80" s="44"/>
      <c r="J80" s="47"/>
      <c r="K80" s="53">
        <v>13570</v>
      </c>
      <c r="L80" s="49">
        <f t="shared" si="0"/>
        <v>1017457082.3695674</v>
      </c>
    </row>
    <row r="81" spans="1:12" ht="49.5" x14ac:dyDescent="0.3">
      <c r="A81" s="1"/>
      <c r="B81" s="42">
        <v>44875</v>
      </c>
      <c r="C81" s="43">
        <v>3077</v>
      </c>
      <c r="D81" s="43"/>
      <c r="E81" s="50" t="s">
        <v>125</v>
      </c>
      <c r="F81" s="50" t="s">
        <v>126</v>
      </c>
      <c r="G81" s="44"/>
      <c r="H81" s="46" t="s">
        <v>127</v>
      </c>
      <c r="I81" s="44"/>
      <c r="J81" s="47"/>
      <c r="K81" s="53">
        <v>56758</v>
      </c>
      <c r="L81" s="49">
        <f t="shared" si="0"/>
        <v>1017400324.3695674</v>
      </c>
    </row>
    <row r="82" spans="1:12" ht="45" x14ac:dyDescent="0.3">
      <c r="A82" s="1"/>
      <c r="B82" s="42">
        <v>44875</v>
      </c>
      <c r="C82" s="43">
        <v>3079</v>
      </c>
      <c r="D82" s="43"/>
      <c r="E82" s="56" t="s">
        <v>128</v>
      </c>
      <c r="F82" s="50" t="s">
        <v>75</v>
      </c>
      <c r="G82" s="44"/>
      <c r="H82" s="46" t="s">
        <v>129</v>
      </c>
      <c r="I82" s="44"/>
      <c r="J82" s="47"/>
      <c r="K82" s="53">
        <v>454350</v>
      </c>
      <c r="L82" s="49">
        <f t="shared" si="0"/>
        <v>1016945974.3695674</v>
      </c>
    </row>
    <row r="83" spans="1:12" ht="66" x14ac:dyDescent="0.3">
      <c r="A83" s="1"/>
      <c r="B83" s="42">
        <v>44875</v>
      </c>
      <c r="C83" s="43">
        <v>3081</v>
      </c>
      <c r="D83" s="43"/>
      <c r="E83" s="56" t="s">
        <v>97</v>
      </c>
      <c r="F83" s="50" t="s">
        <v>130</v>
      </c>
      <c r="G83" s="44"/>
      <c r="H83" s="46" t="s">
        <v>131</v>
      </c>
      <c r="I83" s="44"/>
      <c r="J83" s="47"/>
      <c r="K83" s="53">
        <v>81862.5</v>
      </c>
      <c r="L83" s="49">
        <f t="shared" si="0"/>
        <v>1016864111.8695674</v>
      </c>
    </row>
    <row r="84" spans="1:12" ht="33" x14ac:dyDescent="0.3">
      <c r="A84" s="1"/>
      <c r="B84" s="42">
        <v>44875</v>
      </c>
      <c r="C84" s="43">
        <v>3083</v>
      </c>
      <c r="D84" s="43"/>
      <c r="E84" s="56" t="s">
        <v>132</v>
      </c>
      <c r="F84" s="50" t="s">
        <v>133</v>
      </c>
      <c r="G84" s="44"/>
      <c r="H84" s="46" t="s">
        <v>134</v>
      </c>
      <c r="I84" s="44"/>
      <c r="J84" s="47"/>
      <c r="K84" s="53">
        <v>1154040</v>
      </c>
      <c r="L84" s="49">
        <f t="shared" si="0"/>
        <v>1015710071.8695674</v>
      </c>
    </row>
    <row r="85" spans="1:12" ht="33" x14ac:dyDescent="0.3">
      <c r="A85" s="1"/>
      <c r="B85" s="42">
        <v>44875</v>
      </c>
      <c r="C85" s="43">
        <v>3085</v>
      </c>
      <c r="D85" s="43"/>
      <c r="E85" s="50" t="s">
        <v>135</v>
      </c>
      <c r="F85" s="50" t="s">
        <v>136</v>
      </c>
      <c r="G85" s="44"/>
      <c r="H85" s="46" t="s">
        <v>137</v>
      </c>
      <c r="I85" s="44"/>
      <c r="J85" s="47"/>
      <c r="K85" s="53">
        <v>9000</v>
      </c>
      <c r="L85" s="49">
        <f t="shared" si="0"/>
        <v>1015701071.8695674</v>
      </c>
    </row>
    <row r="86" spans="1:12" ht="60" x14ac:dyDescent="0.3">
      <c r="A86" s="1"/>
      <c r="B86" s="57">
        <v>44882</v>
      </c>
      <c r="C86" s="43">
        <v>3128</v>
      </c>
      <c r="D86" s="43"/>
      <c r="E86" s="50" t="s">
        <v>138</v>
      </c>
      <c r="F86" s="50" t="s">
        <v>139</v>
      </c>
      <c r="G86" s="44"/>
      <c r="H86" s="46" t="s">
        <v>140</v>
      </c>
      <c r="I86" s="44"/>
      <c r="J86" s="47"/>
      <c r="K86" s="53">
        <v>57745</v>
      </c>
      <c r="L86" s="49">
        <f t="shared" si="0"/>
        <v>1015643326.8695674</v>
      </c>
    </row>
    <row r="87" spans="1:12" ht="60" x14ac:dyDescent="0.3">
      <c r="A87" s="1"/>
      <c r="B87" s="57">
        <v>44882</v>
      </c>
      <c r="C87" s="43">
        <v>3130</v>
      </c>
      <c r="D87" s="43"/>
      <c r="E87" s="50" t="s">
        <v>141</v>
      </c>
      <c r="F87" s="50" t="s">
        <v>139</v>
      </c>
      <c r="G87" s="44"/>
      <c r="H87" s="46" t="s">
        <v>142</v>
      </c>
      <c r="I87" s="44"/>
      <c r="J87" s="47"/>
      <c r="K87" s="53">
        <v>20000</v>
      </c>
      <c r="L87" s="49">
        <f t="shared" si="0"/>
        <v>1015623326.8695674</v>
      </c>
    </row>
    <row r="88" spans="1:12" ht="60" x14ac:dyDescent="0.3">
      <c r="A88" s="1"/>
      <c r="B88" s="57">
        <v>44882</v>
      </c>
      <c r="C88" s="43">
        <v>3132</v>
      </c>
      <c r="D88" s="43"/>
      <c r="E88" s="50" t="s">
        <v>143</v>
      </c>
      <c r="F88" s="50" t="s">
        <v>139</v>
      </c>
      <c r="G88" s="44"/>
      <c r="H88" s="46" t="s">
        <v>144</v>
      </c>
      <c r="I88" s="44"/>
      <c r="J88" s="47"/>
      <c r="K88" s="53">
        <v>120109.6</v>
      </c>
      <c r="L88" s="49">
        <f t="shared" si="0"/>
        <v>1015503217.2695674</v>
      </c>
    </row>
    <row r="89" spans="1:12" ht="60" x14ac:dyDescent="0.3">
      <c r="A89" s="1"/>
      <c r="B89" s="57">
        <v>44882</v>
      </c>
      <c r="C89" s="43">
        <v>3135</v>
      </c>
      <c r="D89" s="43"/>
      <c r="E89" s="50" t="s">
        <v>145</v>
      </c>
      <c r="F89" s="50" t="s">
        <v>139</v>
      </c>
      <c r="G89" s="44"/>
      <c r="H89" s="46" t="s">
        <v>146</v>
      </c>
      <c r="I89" s="44"/>
      <c r="J89" s="47"/>
      <c r="K89" s="53">
        <v>4668980.3899999997</v>
      </c>
      <c r="L89" s="49">
        <f t="shared" si="0"/>
        <v>1010834236.8795674</v>
      </c>
    </row>
    <row r="90" spans="1:12" ht="60" x14ac:dyDescent="0.3">
      <c r="A90" s="1"/>
      <c r="B90" s="57">
        <v>44882</v>
      </c>
      <c r="C90" s="43">
        <v>3137</v>
      </c>
      <c r="D90" s="43"/>
      <c r="E90" s="50" t="s">
        <v>147</v>
      </c>
      <c r="F90" s="50" t="s">
        <v>139</v>
      </c>
      <c r="G90" s="44"/>
      <c r="H90" s="46" t="s">
        <v>148</v>
      </c>
      <c r="I90" s="44"/>
      <c r="J90" s="47"/>
      <c r="K90" s="53">
        <v>4108697.8</v>
      </c>
      <c r="L90" s="49">
        <f t="shared" si="0"/>
        <v>1006725539.0795674</v>
      </c>
    </row>
    <row r="91" spans="1:12" ht="82.5" x14ac:dyDescent="0.3">
      <c r="A91" s="1"/>
      <c r="B91" s="57" t="s">
        <v>149</v>
      </c>
      <c r="C91" s="43">
        <v>3158</v>
      </c>
      <c r="D91" s="43"/>
      <c r="E91" s="50" t="s">
        <v>85</v>
      </c>
      <c r="F91" s="50" t="s">
        <v>86</v>
      </c>
      <c r="G91" s="44"/>
      <c r="H91" s="46" t="s">
        <v>150</v>
      </c>
      <c r="I91" s="44"/>
      <c r="J91" s="47"/>
      <c r="K91" s="53">
        <v>7080</v>
      </c>
      <c r="L91" s="49">
        <f t="shared" si="0"/>
        <v>1006718459.0795674</v>
      </c>
    </row>
    <row r="92" spans="1:12" ht="82.5" x14ac:dyDescent="0.3">
      <c r="A92" s="1"/>
      <c r="B92" s="57" t="s">
        <v>149</v>
      </c>
      <c r="C92" s="43">
        <v>3160</v>
      </c>
      <c r="D92" s="43"/>
      <c r="E92" s="50" t="s">
        <v>151</v>
      </c>
      <c r="F92" s="50" t="s">
        <v>152</v>
      </c>
      <c r="G92" s="44"/>
      <c r="H92" s="46" t="s">
        <v>153</v>
      </c>
      <c r="I92" s="44"/>
      <c r="J92" s="47"/>
      <c r="K92" s="53">
        <v>729461.74</v>
      </c>
      <c r="L92" s="49">
        <f t="shared" si="0"/>
        <v>1005988997.3395674</v>
      </c>
    </row>
    <row r="93" spans="1:12" ht="82.5" x14ac:dyDescent="0.3">
      <c r="A93" s="1"/>
      <c r="B93" s="57">
        <v>44886</v>
      </c>
      <c r="C93" s="43">
        <v>3162</v>
      </c>
      <c r="D93" s="43"/>
      <c r="E93" s="50" t="s">
        <v>151</v>
      </c>
      <c r="F93" s="50" t="s">
        <v>154</v>
      </c>
      <c r="G93" s="44"/>
      <c r="H93" s="46" t="s">
        <v>155</v>
      </c>
      <c r="I93" s="44"/>
      <c r="J93" s="47"/>
      <c r="K93" s="53">
        <v>284840.59000000003</v>
      </c>
      <c r="L93" s="49">
        <f t="shared" si="0"/>
        <v>1005704156.7495674</v>
      </c>
    </row>
    <row r="94" spans="1:12" ht="49.5" x14ac:dyDescent="0.3">
      <c r="A94" s="1"/>
      <c r="B94" s="57">
        <v>44886</v>
      </c>
      <c r="C94" s="43">
        <v>3164</v>
      </c>
      <c r="D94" s="43"/>
      <c r="E94" s="50" t="s">
        <v>156</v>
      </c>
      <c r="F94" s="50" t="s">
        <v>95</v>
      </c>
      <c r="G94" s="44"/>
      <c r="H94" s="46" t="s">
        <v>157</v>
      </c>
      <c r="I94" s="44"/>
      <c r="J94" s="47"/>
      <c r="K94" s="53">
        <v>40342.559999999998</v>
      </c>
      <c r="L94" s="49">
        <f t="shared" si="0"/>
        <v>1005663814.1895674</v>
      </c>
    </row>
    <row r="95" spans="1:12" ht="33" x14ac:dyDescent="0.3">
      <c r="A95" s="1"/>
      <c r="B95" s="57">
        <v>44886</v>
      </c>
      <c r="C95" s="43">
        <v>3166</v>
      </c>
      <c r="D95" s="43"/>
      <c r="E95" s="50" t="s">
        <v>135</v>
      </c>
      <c r="F95" s="50" t="s">
        <v>158</v>
      </c>
      <c r="G95" s="44"/>
      <c r="H95" s="46" t="s">
        <v>159</v>
      </c>
      <c r="I95" s="44"/>
      <c r="J95" s="47"/>
      <c r="K95" s="53">
        <v>90000</v>
      </c>
      <c r="L95" s="49">
        <f t="shared" si="0"/>
        <v>1005573814.1895674</v>
      </c>
    </row>
    <row r="96" spans="1:12" ht="49.5" x14ac:dyDescent="0.3">
      <c r="A96" s="1"/>
      <c r="B96" s="57">
        <v>44886</v>
      </c>
      <c r="C96" s="43">
        <v>3168</v>
      </c>
      <c r="D96" s="43"/>
      <c r="E96" s="50" t="s">
        <v>160</v>
      </c>
      <c r="F96" s="50" t="s">
        <v>161</v>
      </c>
      <c r="G96" s="44"/>
      <c r="H96" s="46" t="s">
        <v>162</v>
      </c>
      <c r="I96" s="44"/>
      <c r="J96" s="47"/>
      <c r="K96" s="53">
        <v>8673</v>
      </c>
      <c r="L96" s="49">
        <f t="shared" si="0"/>
        <v>1005565141.1895674</v>
      </c>
    </row>
    <row r="97" spans="1:12" ht="49.5" x14ac:dyDescent="0.3">
      <c r="A97" s="1"/>
      <c r="B97" s="57" t="s">
        <v>149</v>
      </c>
      <c r="C97" s="43">
        <v>3170</v>
      </c>
      <c r="D97" s="43"/>
      <c r="E97" s="50" t="s">
        <v>160</v>
      </c>
      <c r="F97" s="50" t="s">
        <v>89</v>
      </c>
      <c r="G97" s="44"/>
      <c r="H97" s="46" t="s">
        <v>163</v>
      </c>
      <c r="I97" s="44"/>
      <c r="J97" s="47"/>
      <c r="K97" s="53">
        <v>13145.2</v>
      </c>
      <c r="L97" s="49">
        <f t="shared" si="0"/>
        <v>1005551995.9895674</v>
      </c>
    </row>
    <row r="98" spans="1:12" ht="66" x14ac:dyDescent="0.3">
      <c r="A98" s="1"/>
      <c r="B98" s="57" t="s">
        <v>149</v>
      </c>
      <c r="C98" s="43">
        <v>3172</v>
      </c>
      <c r="D98" s="43"/>
      <c r="E98" s="50" t="s">
        <v>164</v>
      </c>
      <c r="F98" s="50" t="s">
        <v>165</v>
      </c>
      <c r="G98" s="44"/>
      <c r="H98" s="46" t="s">
        <v>166</v>
      </c>
      <c r="I98" s="44"/>
      <c r="J98" s="47"/>
      <c r="K98" s="53">
        <v>9874</v>
      </c>
      <c r="L98" s="49">
        <f t="shared" si="0"/>
        <v>1005542121.9895674</v>
      </c>
    </row>
    <row r="99" spans="1:12" ht="33" x14ac:dyDescent="0.3">
      <c r="A99" s="1"/>
      <c r="B99" s="57">
        <v>44886</v>
      </c>
      <c r="C99" s="43">
        <v>3174</v>
      </c>
      <c r="D99" s="43"/>
      <c r="E99" s="50" t="s">
        <v>167</v>
      </c>
      <c r="F99" s="50" t="s">
        <v>168</v>
      </c>
      <c r="G99" s="44"/>
      <c r="H99" s="46" t="s">
        <v>169</v>
      </c>
      <c r="I99" s="44"/>
      <c r="J99" s="47"/>
      <c r="K99" s="53">
        <v>11727.27</v>
      </c>
      <c r="L99" s="49">
        <f t="shared" si="0"/>
        <v>1005530394.7195674</v>
      </c>
    </row>
    <row r="100" spans="1:12" ht="33" x14ac:dyDescent="0.3">
      <c r="A100" s="1"/>
      <c r="B100" s="57">
        <v>44886</v>
      </c>
      <c r="C100" s="43">
        <v>3179</v>
      </c>
      <c r="D100" s="43"/>
      <c r="E100" s="50" t="s">
        <v>170</v>
      </c>
      <c r="F100" s="50" t="s">
        <v>171</v>
      </c>
      <c r="G100" s="44"/>
      <c r="H100" s="46" t="s">
        <v>172</v>
      </c>
      <c r="I100" s="44"/>
      <c r="J100" s="58"/>
      <c r="K100" s="53">
        <v>28703.5</v>
      </c>
      <c r="L100" s="49">
        <f t="shared" si="0"/>
        <v>1005501691.2195674</v>
      </c>
    </row>
    <row r="101" spans="1:12" ht="49.5" x14ac:dyDescent="0.3">
      <c r="A101" s="1"/>
      <c r="B101" s="57" t="s">
        <v>149</v>
      </c>
      <c r="C101" s="43">
        <v>3181</v>
      </c>
      <c r="D101" s="43"/>
      <c r="E101" s="50" t="s">
        <v>160</v>
      </c>
      <c r="F101" s="50" t="s">
        <v>89</v>
      </c>
      <c r="G101" s="44"/>
      <c r="H101" s="46" t="s">
        <v>173</v>
      </c>
      <c r="I101" s="44"/>
      <c r="J101" s="47"/>
      <c r="K101" s="53">
        <v>47129.2</v>
      </c>
      <c r="L101" s="49">
        <f t="shared" si="0"/>
        <v>1005454562.0195674</v>
      </c>
    </row>
    <row r="102" spans="1:12" ht="66" x14ac:dyDescent="0.3">
      <c r="A102" s="1"/>
      <c r="B102" s="57">
        <v>44886</v>
      </c>
      <c r="C102" s="43">
        <v>3183</v>
      </c>
      <c r="D102" s="43"/>
      <c r="E102" s="50" t="s">
        <v>78</v>
      </c>
      <c r="F102" s="50" t="s">
        <v>174</v>
      </c>
      <c r="G102" s="44"/>
      <c r="H102" s="46" t="s">
        <v>175</v>
      </c>
      <c r="I102" s="44"/>
      <c r="J102" s="47"/>
      <c r="K102" s="53">
        <v>50150</v>
      </c>
      <c r="L102" s="49">
        <f t="shared" si="0"/>
        <v>1005404412.0195674</v>
      </c>
    </row>
    <row r="103" spans="1:12" ht="49.5" x14ac:dyDescent="0.3">
      <c r="A103" s="1"/>
      <c r="B103" s="57">
        <v>44886</v>
      </c>
      <c r="C103" s="43">
        <v>3189</v>
      </c>
      <c r="D103" s="43"/>
      <c r="E103" s="50" t="s">
        <v>176</v>
      </c>
      <c r="F103" s="50" t="s">
        <v>161</v>
      </c>
      <c r="G103" s="44"/>
      <c r="H103" s="46" t="s">
        <v>177</v>
      </c>
      <c r="I103" s="44"/>
      <c r="J103" s="47"/>
      <c r="K103" s="53">
        <v>60770</v>
      </c>
      <c r="L103" s="49">
        <f t="shared" si="0"/>
        <v>1005343642.0195674</v>
      </c>
    </row>
    <row r="104" spans="1:12" ht="33" x14ac:dyDescent="0.3">
      <c r="A104" s="1"/>
      <c r="B104" s="57">
        <v>44886</v>
      </c>
      <c r="C104" s="59" t="s">
        <v>178</v>
      </c>
      <c r="D104" s="43"/>
      <c r="E104" s="50" t="s">
        <v>103</v>
      </c>
      <c r="F104" s="50" t="s">
        <v>104</v>
      </c>
      <c r="G104" s="44"/>
      <c r="H104" s="46" t="s">
        <v>179</v>
      </c>
      <c r="I104" s="44"/>
      <c r="J104" s="47"/>
      <c r="K104" s="53">
        <v>35400</v>
      </c>
      <c r="L104" s="49">
        <f t="shared" si="0"/>
        <v>1005308242.0195674</v>
      </c>
    </row>
    <row r="105" spans="1:12" ht="33" x14ac:dyDescent="0.3">
      <c r="A105" s="1"/>
      <c r="B105" s="57">
        <v>44886</v>
      </c>
      <c r="C105" s="43">
        <v>3195</v>
      </c>
      <c r="D105" s="43"/>
      <c r="E105" s="50" t="s">
        <v>103</v>
      </c>
      <c r="F105" s="50" t="s">
        <v>104</v>
      </c>
      <c r="G105" s="44"/>
      <c r="H105" s="46" t="s">
        <v>180</v>
      </c>
      <c r="I105" s="44"/>
      <c r="J105" s="47"/>
      <c r="K105" s="53">
        <v>23600</v>
      </c>
      <c r="L105" s="49">
        <f t="shared" si="0"/>
        <v>1005284642.0195674</v>
      </c>
    </row>
    <row r="106" spans="1:12" ht="30" x14ac:dyDescent="0.3">
      <c r="A106" s="1"/>
      <c r="B106" s="57" t="s">
        <v>149</v>
      </c>
      <c r="C106" s="43">
        <v>3199</v>
      </c>
      <c r="D106" s="43"/>
      <c r="E106" s="50" t="s">
        <v>181</v>
      </c>
      <c r="F106" s="50" t="s">
        <v>182</v>
      </c>
      <c r="G106" s="44"/>
      <c r="H106" s="46" t="s">
        <v>183</v>
      </c>
      <c r="I106" s="44"/>
      <c r="J106" s="47"/>
      <c r="K106" s="53">
        <v>138645.87</v>
      </c>
      <c r="L106" s="49">
        <f t="shared" si="0"/>
        <v>1005145996.1495674</v>
      </c>
    </row>
    <row r="107" spans="1:12" ht="33" x14ac:dyDescent="0.3">
      <c r="A107" s="1"/>
      <c r="B107" s="57">
        <v>44886</v>
      </c>
      <c r="C107" s="43">
        <v>3203</v>
      </c>
      <c r="D107" s="43"/>
      <c r="E107" s="50" t="s">
        <v>103</v>
      </c>
      <c r="F107" s="50" t="s">
        <v>184</v>
      </c>
      <c r="G107" s="44"/>
      <c r="H107" s="46" t="s">
        <v>185</v>
      </c>
      <c r="I107" s="44"/>
      <c r="J107" s="47"/>
      <c r="K107" s="53">
        <v>14160</v>
      </c>
      <c r="L107" s="49">
        <f t="shared" si="0"/>
        <v>1005131836.1495674</v>
      </c>
    </row>
    <row r="108" spans="1:12" ht="33" x14ac:dyDescent="0.3">
      <c r="A108" s="1"/>
      <c r="B108" s="57">
        <v>44886</v>
      </c>
      <c r="C108" s="43">
        <v>3207</v>
      </c>
      <c r="D108" s="43"/>
      <c r="E108" s="50" t="s">
        <v>103</v>
      </c>
      <c r="F108" s="50" t="s">
        <v>186</v>
      </c>
      <c r="G108" s="44"/>
      <c r="H108" s="46" t="s">
        <v>187</v>
      </c>
      <c r="I108" s="44"/>
      <c r="J108" s="47"/>
      <c r="K108" s="53">
        <v>94400</v>
      </c>
      <c r="L108" s="49">
        <f t="shared" si="0"/>
        <v>1005037436.1495674</v>
      </c>
    </row>
    <row r="109" spans="1:12" ht="49.5" x14ac:dyDescent="0.3">
      <c r="A109" s="1"/>
      <c r="B109" s="57">
        <v>44886</v>
      </c>
      <c r="C109" s="43">
        <v>3210</v>
      </c>
      <c r="D109" s="43"/>
      <c r="E109" s="50" t="s">
        <v>188</v>
      </c>
      <c r="F109" s="50" t="s">
        <v>189</v>
      </c>
      <c r="G109" s="44"/>
      <c r="H109" s="46" t="s">
        <v>190</v>
      </c>
      <c r="I109" s="44"/>
      <c r="J109" s="47"/>
      <c r="K109" s="53">
        <v>123425.4</v>
      </c>
      <c r="L109" s="49">
        <f t="shared" si="0"/>
        <v>1004914010.7495674</v>
      </c>
    </row>
    <row r="110" spans="1:12" ht="33" x14ac:dyDescent="0.3">
      <c r="A110" s="1"/>
      <c r="B110" s="57">
        <v>44887</v>
      </c>
      <c r="C110" s="43">
        <v>3212</v>
      </c>
      <c r="D110" s="43"/>
      <c r="E110" s="50" t="s">
        <v>88</v>
      </c>
      <c r="F110" s="50" t="s">
        <v>161</v>
      </c>
      <c r="G110" s="44"/>
      <c r="H110" s="46" t="s">
        <v>191</v>
      </c>
      <c r="I110" s="44"/>
      <c r="J110" s="47"/>
      <c r="K110" s="53">
        <v>57584</v>
      </c>
      <c r="L110" s="49">
        <f t="shared" si="0"/>
        <v>1004856426.7495674</v>
      </c>
    </row>
    <row r="111" spans="1:12" ht="66" x14ac:dyDescent="0.3">
      <c r="A111" s="1"/>
      <c r="B111" s="57">
        <v>44887</v>
      </c>
      <c r="C111" s="43">
        <v>3217</v>
      </c>
      <c r="D111" s="43"/>
      <c r="E111" s="50" t="s">
        <v>78</v>
      </c>
      <c r="F111" s="50" t="s">
        <v>192</v>
      </c>
      <c r="G111" s="44"/>
      <c r="H111" s="46" t="s">
        <v>193</v>
      </c>
      <c r="I111" s="44"/>
      <c r="J111" s="47"/>
      <c r="K111" s="53">
        <v>243750</v>
      </c>
      <c r="L111" s="49">
        <f t="shared" si="0"/>
        <v>1004612676.7495674</v>
      </c>
    </row>
    <row r="112" spans="1:12" ht="45" x14ac:dyDescent="0.3">
      <c r="A112" s="1"/>
      <c r="B112" s="57">
        <v>44887</v>
      </c>
      <c r="C112" s="43">
        <v>3223</v>
      </c>
      <c r="D112" s="43"/>
      <c r="E112" s="50" t="s">
        <v>194</v>
      </c>
      <c r="F112" s="56" t="s">
        <v>75</v>
      </c>
      <c r="G112" s="44"/>
      <c r="H112" s="46" t="s">
        <v>195</v>
      </c>
      <c r="I112" s="44"/>
      <c r="J112" s="47"/>
      <c r="K112" s="53">
        <v>32500</v>
      </c>
      <c r="L112" s="49">
        <f t="shared" si="0"/>
        <v>1004580176.7495674</v>
      </c>
    </row>
    <row r="113" spans="1:14" ht="45" x14ac:dyDescent="0.3">
      <c r="A113" s="1"/>
      <c r="B113" s="57">
        <v>44887</v>
      </c>
      <c r="C113" s="43">
        <v>3225</v>
      </c>
      <c r="D113" s="43"/>
      <c r="E113" s="50" t="s">
        <v>194</v>
      </c>
      <c r="F113" s="50" t="s">
        <v>75</v>
      </c>
      <c r="G113" s="44"/>
      <c r="H113" s="46" t="s">
        <v>196</v>
      </c>
      <c r="I113" s="44"/>
      <c r="J113" s="47"/>
      <c r="K113" s="53">
        <v>20000</v>
      </c>
      <c r="L113" s="49">
        <f t="shared" si="0"/>
        <v>1004560176.7495674</v>
      </c>
    </row>
    <row r="114" spans="1:14" ht="45" x14ac:dyDescent="0.3">
      <c r="A114" s="1"/>
      <c r="B114" s="57">
        <v>44887</v>
      </c>
      <c r="C114" s="43">
        <v>3228</v>
      </c>
      <c r="D114" s="43"/>
      <c r="E114" s="50" t="s">
        <v>194</v>
      </c>
      <c r="F114" s="50" t="s">
        <v>75</v>
      </c>
      <c r="G114" s="44"/>
      <c r="H114" s="46" t="s">
        <v>197</v>
      </c>
      <c r="I114" s="44"/>
      <c r="J114" s="47"/>
      <c r="K114" s="49">
        <v>50000</v>
      </c>
      <c r="L114" s="49">
        <f t="shared" si="0"/>
        <v>1004510176.7495674</v>
      </c>
    </row>
    <row r="115" spans="1:14" ht="45" x14ac:dyDescent="0.3">
      <c r="A115" s="1"/>
      <c r="B115" s="57">
        <v>44887</v>
      </c>
      <c r="C115" s="43">
        <v>3232</v>
      </c>
      <c r="D115" s="43"/>
      <c r="E115" s="50" t="s">
        <v>194</v>
      </c>
      <c r="F115" s="50" t="s">
        <v>75</v>
      </c>
      <c r="G115" s="44"/>
      <c r="H115" s="46" t="s">
        <v>198</v>
      </c>
      <c r="I115" s="44"/>
      <c r="J115" s="47"/>
      <c r="K115" s="49">
        <v>37500</v>
      </c>
      <c r="L115" s="49">
        <f t="shared" si="0"/>
        <v>1004472676.7495674</v>
      </c>
    </row>
    <row r="116" spans="1:14" ht="66" x14ac:dyDescent="0.3">
      <c r="A116" s="1"/>
      <c r="B116" s="57" t="s">
        <v>199</v>
      </c>
      <c r="C116" s="43">
        <v>3235</v>
      </c>
      <c r="D116" s="43"/>
      <c r="E116" s="50" t="s">
        <v>118</v>
      </c>
      <c r="F116" s="50" t="s">
        <v>200</v>
      </c>
      <c r="G116" s="44"/>
      <c r="H116" s="46" t="s">
        <v>201</v>
      </c>
      <c r="I116" s="44"/>
      <c r="J116" s="47"/>
      <c r="K116" s="49">
        <v>5423904.2800000003</v>
      </c>
      <c r="L116" s="49">
        <f t="shared" si="0"/>
        <v>999048772.46956742</v>
      </c>
    </row>
    <row r="117" spans="1:14" ht="66" x14ac:dyDescent="0.3">
      <c r="A117" s="1"/>
      <c r="B117" s="57">
        <v>44887</v>
      </c>
      <c r="C117" s="43">
        <v>3239</v>
      </c>
      <c r="D117" s="43"/>
      <c r="E117" s="50" t="s">
        <v>202</v>
      </c>
      <c r="F117" s="50" t="s">
        <v>203</v>
      </c>
      <c r="G117" s="44"/>
      <c r="H117" s="46" t="s">
        <v>204</v>
      </c>
      <c r="I117" s="44"/>
      <c r="J117" s="47"/>
      <c r="K117" s="49">
        <v>5200000</v>
      </c>
      <c r="L117" s="49">
        <f t="shared" si="0"/>
        <v>993848772.46956742</v>
      </c>
    </row>
    <row r="118" spans="1:14" ht="45" x14ac:dyDescent="0.3">
      <c r="A118" s="1"/>
      <c r="B118" s="57">
        <v>44887</v>
      </c>
      <c r="C118" s="43">
        <v>3241</v>
      </c>
      <c r="D118" s="43"/>
      <c r="E118" s="50" t="s">
        <v>128</v>
      </c>
      <c r="F118" s="50" t="s">
        <v>75</v>
      </c>
      <c r="G118" s="44"/>
      <c r="H118" s="46" t="s">
        <v>205</v>
      </c>
      <c r="I118" s="44"/>
      <c r="J118" s="47"/>
      <c r="K118" s="49">
        <v>12617000</v>
      </c>
      <c r="L118" s="49">
        <f t="shared" si="0"/>
        <v>981231772.46956742</v>
      </c>
    </row>
    <row r="119" spans="1:14" ht="45" x14ac:dyDescent="0.3">
      <c r="A119" s="1"/>
      <c r="B119" s="57">
        <v>44887</v>
      </c>
      <c r="C119" s="43">
        <v>3245</v>
      </c>
      <c r="D119" s="43"/>
      <c r="E119" s="50" t="s">
        <v>112</v>
      </c>
      <c r="F119" s="50" t="s">
        <v>75</v>
      </c>
      <c r="G119" s="44"/>
      <c r="H119" s="46" t="s">
        <v>206</v>
      </c>
      <c r="I119" s="44"/>
      <c r="J119" s="47"/>
      <c r="K119" s="49">
        <v>153674.39000000001</v>
      </c>
      <c r="L119" s="49">
        <f t="shared" si="0"/>
        <v>981078098.07956743</v>
      </c>
    </row>
    <row r="120" spans="1:14" ht="66" x14ac:dyDescent="0.25">
      <c r="B120" s="57">
        <v>44888</v>
      </c>
      <c r="C120" s="43">
        <v>3248</v>
      </c>
      <c r="D120" s="43"/>
      <c r="E120" s="50" t="s">
        <v>118</v>
      </c>
      <c r="F120" s="50" t="s">
        <v>207</v>
      </c>
      <c r="G120" s="44"/>
      <c r="H120" s="46" t="s">
        <v>208</v>
      </c>
      <c r="I120" s="44"/>
      <c r="J120" s="47"/>
      <c r="K120" s="49">
        <v>1890000.16</v>
      </c>
      <c r="L120" s="49">
        <f t="shared" si="0"/>
        <v>979188097.91956747</v>
      </c>
    </row>
    <row r="121" spans="1:14" ht="49.5" x14ac:dyDescent="0.25">
      <c r="B121" s="57">
        <v>44890</v>
      </c>
      <c r="C121" s="43">
        <v>3275</v>
      </c>
      <c r="D121" s="43"/>
      <c r="E121" s="50" t="s">
        <v>118</v>
      </c>
      <c r="F121" s="50" t="s">
        <v>209</v>
      </c>
      <c r="G121" s="44"/>
      <c r="H121" s="46" t="s">
        <v>210</v>
      </c>
      <c r="I121" s="44"/>
      <c r="J121" s="47"/>
      <c r="K121" s="49">
        <v>13009333.310000001</v>
      </c>
      <c r="L121" s="49">
        <f t="shared" si="0"/>
        <v>966178764.60956752</v>
      </c>
      <c r="N121" s="23"/>
    </row>
    <row r="122" spans="1:14" ht="33" x14ac:dyDescent="0.25">
      <c r="B122" s="57">
        <v>44893</v>
      </c>
      <c r="C122" s="43">
        <v>3279</v>
      </c>
      <c r="D122" s="43"/>
      <c r="E122" s="50" t="s">
        <v>103</v>
      </c>
      <c r="F122" s="50" t="s">
        <v>211</v>
      </c>
      <c r="G122" s="44"/>
      <c r="H122" s="46" t="s">
        <v>212</v>
      </c>
      <c r="I122" s="44"/>
      <c r="J122" s="47"/>
      <c r="K122" s="49">
        <v>11800</v>
      </c>
      <c r="L122" s="49">
        <f t="shared" si="0"/>
        <v>966166964.60956752</v>
      </c>
    </row>
    <row r="123" spans="1:14" ht="49.5" x14ac:dyDescent="0.25">
      <c r="B123" s="57" t="s">
        <v>213</v>
      </c>
      <c r="C123" s="43">
        <v>3281</v>
      </c>
      <c r="D123" s="43"/>
      <c r="E123" s="50" t="s">
        <v>214</v>
      </c>
      <c r="F123" s="50" t="s">
        <v>215</v>
      </c>
      <c r="G123" s="44"/>
      <c r="H123" s="46" t="s">
        <v>216</v>
      </c>
      <c r="I123" s="44"/>
      <c r="J123" s="47"/>
      <c r="K123" s="49">
        <v>386096</v>
      </c>
      <c r="L123" s="49">
        <f t="shared" si="0"/>
        <v>965780868.60956752</v>
      </c>
    </row>
    <row r="124" spans="1:14" ht="49.5" x14ac:dyDescent="0.25">
      <c r="B124" s="57" t="s">
        <v>213</v>
      </c>
      <c r="C124" s="43">
        <v>3283</v>
      </c>
      <c r="D124" s="43"/>
      <c r="E124" s="50" t="s">
        <v>125</v>
      </c>
      <c r="F124" s="50" t="s">
        <v>217</v>
      </c>
      <c r="G124" s="44"/>
      <c r="H124" s="46" t="s">
        <v>218</v>
      </c>
      <c r="I124" s="44"/>
      <c r="J124" s="47"/>
      <c r="K124" s="49">
        <v>96222.43</v>
      </c>
      <c r="L124" s="49">
        <f t="shared" si="0"/>
        <v>965684646.17956758</v>
      </c>
    </row>
    <row r="125" spans="1:14" ht="49.5" x14ac:dyDescent="0.25">
      <c r="B125" s="57">
        <v>44893</v>
      </c>
      <c r="C125" s="43">
        <v>3285</v>
      </c>
      <c r="D125" s="43"/>
      <c r="E125" s="50" t="s">
        <v>78</v>
      </c>
      <c r="F125" s="50" t="s">
        <v>174</v>
      </c>
      <c r="G125" s="44"/>
      <c r="H125" s="46" t="s">
        <v>219</v>
      </c>
      <c r="I125" s="44"/>
      <c r="J125" s="47"/>
      <c r="K125" s="49">
        <v>52805</v>
      </c>
      <c r="L125" s="49">
        <f t="shared" ref="L125:L137" si="1">+L124+J125-K125</f>
        <v>965631841.17956758</v>
      </c>
    </row>
    <row r="126" spans="1:14" ht="82.5" x14ac:dyDescent="0.25">
      <c r="B126" s="57">
        <v>44893</v>
      </c>
      <c r="C126" s="43">
        <v>3289</v>
      </c>
      <c r="D126" s="43"/>
      <c r="E126" s="50" t="s">
        <v>78</v>
      </c>
      <c r="F126" s="50" t="s">
        <v>220</v>
      </c>
      <c r="G126" s="44"/>
      <c r="H126" s="46" t="s">
        <v>221</v>
      </c>
      <c r="I126" s="44"/>
      <c r="J126" s="47"/>
      <c r="K126" s="49">
        <v>270662.5</v>
      </c>
      <c r="L126" s="49">
        <f t="shared" si="1"/>
        <v>965361178.67956758</v>
      </c>
    </row>
    <row r="127" spans="1:14" ht="45" x14ac:dyDescent="0.25">
      <c r="B127" s="57">
        <v>44893</v>
      </c>
      <c r="C127" s="43">
        <v>3292</v>
      </c>
      <c r="D127" s="43"/>
      <c r="E127" s="50" t="s">
        <v>194</v>
      </c>
      <c r="F127" s="50" t="s">
        <v>75</v>
      </c>
      <c r="G127" s="44"/>
      <c r="H127" s="46" t="s">
        <v>222</v>
      </c>
      <c r="I127" s="44"/>
      <c r="J127" s="47"/>
      <c r="K127" s="49">
        <v>2404611.11</v>
      </c>
      <c r="L127" s="49">
        <f t="shared" si="1"/>
        <v>962956567.56956756</v>
      </c>
    </row>
    <row r="128" spans="1:14" ht="45" x14ac:dyDescent="0.25">
      <c r="B128" s="57">
        <v>44893</v>
      </c>
      <c r="C128" s="43">
        <v>3294</v>
      </c>
      <c r="D128" s="43"/>
      <c r="E128" s="50" t="s">
        <v>194</v>
      </c>
      <c r="F128" s="50" t="s">
        <v>75</v>
      </c>
      <c r="G128" s="44"/>
      <c r="H128" s="46" t="s">
        <v>223</v>
      </c>
      <c r="I128" s="44"/>
      <c r="J128" s="47"/>
      <c r="K128" s="49">
        <v>344919.45</v>
      </c>
      <c r="L128" s="49">
        <f t="shared" si="1"/>
        <v>962611648.11956751</v>
      </c>
    </row>
    <row r="129" spans="2:14" ht="45" x14ac:dyDescent="0.25">
      <c r="B129" s="57">
        <v>44893</v>
      </c>
      <c r="C129" s="43">
        <v>3296</v>
      </c>
      <c r="D129" s="43"/>
      <c r="E129" s="50" t="s">
        <v>194</v>
      </c>
      <c r="F129" s="50" t="s">
        <v>75</v>
      </c>
      <c r="G129" s="44"/>
      <c r="H129" s="46" t="s">
        <v>224</v>
      </c>
      <c r="I129" s="44"/>
      <c r="J129" s="47"/>
      <c r="K129" s="49">
        <v>3387808.32</v>
      </c>
      <c r="L129" s="49">
        <f t="shared" si="1"/>
        <v>959223839.79956746</v>
      </c>
    </row>
    <row r="130" spans="2:14" ht="45" x14ac:dyDescent="0.25">
      <c r="B130" s="57">
        <v>44893</v>
      </c>
      <c r="C130" s="43">
        <v>3298</v>
      </c>
      <c r="D130" s="43"/>
      <c r="E130" s="50" t="s">
        <v>194</v>
      </c>
      <c r="F130" s="50" t="s">
        <v>75</v>
      </c>
      <c r="G130" s="44"/>
      <c r="H130" s="46" t="s">
        <v>225</v>
      </c>
      <c r="I130" s="44"/>
      <c r="J130" s="47"/>
      <c r="K130" s="49">
        <v>256222.24</v>
      </c>
      <c r="L130" s="49">
        <f t="shared" si="1"/>
        <v>958967617.55956745</v>
      </c>
    </row>
    <row r="131" spans="2:14" ht="45" x14ac:dyDescent="0.25">
      <c r="B131" s="57">
        <v>44893</v>
      </c>
      <c r="C131" s="43">
        <v>3301</v>
      </c>
      <c r="D131" s="43"/>
      <c r="E131" s="50" t="s">
        <v>226</v>
      </c>
      <c r="F131" s="50" t="s">
        <v>75</v>
      </c>
      <c r="G131" s="44"/>
      <c r="H131" s="46" t="s">
        <v>227</v>
      </c>
      <c r="I131" s="44"/>
      <c r="J131" s="47"/>
      <c r="K131" s="49">
        <v>15228.43</v>
      </c>
      <c r="L131" s="49">
        <f t="shared" si="1"/>
        <v>958952389.1295675</v>
      </c>
    </row>
    <row r="132" spans="2:14" ht="49.5" x14ac:dyDescent="0.25">
      <c r="B132" s="57">
        <v>44893</v>
      </c>
      <c r="C132" s="43">
        <v>3302</v>
      </c>
      <c r="D132" s="43"/>
      <c r="E132" s="50" t="s">
        <v>97</v>
      </c>
      <c r="F132" s="50" t="s">
        <v>98</v>
      </c>
      <c r="G132" s="44"/>
      <c r="H132" s="46" t="s">
        <v>228</v>
      </c>
      <c r="I132" s="44"/>
      <c r="J132" s="47"/>
      <c r="K132" s="49">
        <v>44994.29</v>
      </c>
      <c r="L132" s="49">
        <f t="shared" si="1"/>
        <v>958907394.83956754</v>
      </c>
      <c r="N132" s="60"/>
    </row>
    <row r="133" spans="2:14" ht="49.5" x14ac:dyDescent="0.25">
      <c r="B133" s="57">
        <v>44893</v>
      </c>
      <c r="C133" s="43">
        <v>3304</v>
      </c>
      <c r="D133" s="43"/>
      <c r="E133" s="50" t="s">
        <v>97</v>
      </c>
      <c r="F133" s="50" t="s">
        <v>130</v>
      </c>
      <c r="G133" s="44"/>
      <c r="H133" s="46" t="s">
        <v>229</v>
      </c>
      <c r="I133" s="44"/>
      <c r="J133" s="47"/>
      <c r="K133" s="49">
        <v>40931.25</v>
      </c>
      <c r="L133" s="49">
        <f t="shared" si="1"/>
        <v>958866463.58956754</v>
      </c>
      <c r="N133" s="23"/>
    </row>
    <row r="134" spans="2:14" ht="33" x14ac:dyDescent="0.25">
      <c r="B134" s="57" t="s">
        <v>230</v>
      </c>
      <c r="C134" s="43">
        <v>3307</v>
      </c>
      <c r="D134" s="43"/>
      <c r="E134" s="50" t="s">
        <v>103</v>
      </c>
      <c r="F134" s="50" t="s">
        <v>231</v>
      </c>
      <c r="G134" s="44"/>
      <c r="H134" s="46" t="s">
        <v>232</v>
      </c>
      <c r="I134" s="44"/>
      <c r="J134" s="47"/>
      <c r="K134" s="49">
        <v>11800</v>
      </c>
      <c r="L134" s="49">
        <f t="shared" si="1"/>
        <v>958854663.58956754</v>
      </c>
    </row>
    <row r="135" spans="2:14" ht="33" x14ac:dyDescent="0.25">
      <c r="B135" s="57" t="s">
        <v>230</v>
      </c>
      <c r="C135" s="43">
        <v>3311</v>
      </c>
      <c r="D135" s="43"/>
      <c r="E135" s="50" t="s">
        <v>103</v>
      </c>
      <c r="F135" s="50" t="s">
        <v>233</v>
      </c>
      <c r="G135" s="44"/>
      <c r="H135" s="46" t="s">
        <v>234</v>
      </c>
      <c r="I135" s="44"/>
      <c r="J135" s="47"/>
      <c r="K135" s="49">
        <v>11800</v>
      </c>
      <c r="L135" s="49">
        <f t="shared" si="1"/>
        <v>958842863.58956754</v>
      </c>
    </row>
    <row r="136" spans="2:14" ht="33" x14ac:dyDescent="0.25">
      <c r="B136" s="57" t="s">
        <v>230</v>
      </c>
      <c r="C136" s="43">
        <v>3315</v>
      </c>
      <c r="D136" s="43"/>
      <c r="E136" s="50" t="s">
        <v>235</v>
      </c>
      <c r="F136" s="50" t="s">
        <v>104</v>
      </c>
      <c r="G136" s="44"/>
      <c r="H136" s="46" t="s">
        <v>236</v>
      </c>
      <c r="I136" s="44"/>
      <c r="J136" s="47"/>
      <c r="K136" s="49">
        <v>23600</v>
      </c>
      <c r="L136" s="49">
        <f t="shared" si="1"/>
        <v>958819263.58956754</v>
      </c>
    </row>
    <row r="137" spans="2:14" ht="66" x14ac:dyDescent="0.25">
      <c r="B137" s="57">
        <v>44895</v>
      </c>
      <c r="C137" s="43">
        <v>3324</v>
      </c>
      <c r="D137" s="43"/>
      <c r="E137" s="50" t="s">
        <v>106</v>
      </c>
      <c r="F137" s="50" t="s">
        <v>237</v>
      </c>
      <c r="G137" s="44"/>
      <c r="H137" s="46" t="s">
        <v>238</v>
      </c>
      <c r="I137" s="44"/>
      <c r="J137" s="47"/>
      <c r="K137" s="49">
        <v>1447770.72</v>
      </c>
      <c r="L137" s="49">
        <f t="shared" si="1"/>
        <v>957371492.86956751</v>
      </c>
    </row>
    <row r="138" spans="2:14" ht="15.75" thickBot="1" x14ac:dyDescent="0.3">
      <c r="B138" s="61" t="s">
        <v>60</v>
      </c>
      <c r="C138" s="62"/>
      <c r="D138" s="62"/>
      <c r="E138" s="62"/>
      <c r="F138" s="61"/>
      <c r="G138" s="62"/>
      <c r="H138" s="63"/>
      <c r="I138" s="62"/>
      <c r="J138" s="64">
        <f>SUM(J60:J137)</f>
        <v>0</v>
      </c>
      <c r="K138" s="64">
        <f>SUM(K60:K137)</f>
        <v>138429984.82000002</v>
      </c>
      <c r="L138" s="64">
        <f>+L137</f>
        <v>957371492.86956751</v>
      </c>
      <c r="N138" s="51">
        <f>+L60-K138</f>
        <v>957371492.86956728</v>
      </c>
    </row>
    <row r="139" spans="2:14" ht="16.5" thickTop="1" x14ac:dyDescent="0.3">
      <c r="B139" s="1"/>
      <c r="C139" s="1"/>
      <c r="D139" s="1"/>
      <c r="E139" s="1"/>
      <c r="F139" s="1"/>
      <c r="G139" s="1"/>
      <c r="H139" s="1"/>
      <c r="I139" s="1"/>
      <c r="J139" s="4"/>
      <c r="K139" s="4"/>
      <c r="L139" s="31"/>
      <c r="M139" s="23"/>
    </row>
    <row r="140" spans="2:14" ht="15.75" x14ac:dyDescent="0.3">
      <c r="B140" s="1"/>
      <c r="C140" s="1"/>
      <c r="D140" s="1"/>
      <c r="E140" s="1"/>
      <c r="F140" s="1"/>
      <c r="G140" s="1"/>
      <c r="H140" s="1"/>
      <c r="I140" s="1"/>
      <c r="J140" s="4"/>
      <c r="K140" s="4"/>
      <c r="L140" s="1"/>
    </row>
    <row r="141" spans="2:14" ht="15.75" x14ac:dyDescent="0.3">
      <c r="B141" s="1"/>
      <c r="C141" s="1"/>
      <c r="D141" s="1"/>
      <c r="E141" s="1"/>
      <c r="F141" s="1"/>
      <c r="G141" s="1"/>
      <c r="H141" s="1"/>
      <c r="I141" s="1"/>
      <c r="J141" s="4"/>
      <c r="K141" s="4"/>
      <c r="L141" s="1"/>
    </row>
    <row r="142" spans="2:14" ht="15.75" x14ac:dyDescent="0.3">
      <c r="B142" s="1"/>
      <c r="C142" s="1"/>
      <c r="D142" s="1"/>
      <c r="E142" s="1"/>
      <c r="F142" s="1"/>
      <c r="G142" s="1"/>
      <c r="H142" s="1"/>
      <c r="I142" s="1"/>
      <c r="J142" s="4"/>
      <c r="K142" s="4"/>
      <c r="L142" s="31"/>
    </row>
    <row r="143" spans="2:14" ht="15.75" x14ac:dyDescent="0.3">
      <c r="B143" s="1"/>
      <c r="E143" s="1"/>
      <c r="F143" s="1"/>
      <c r="G143" s="1"/>
      <c r="H143" s="1"/>
      <c r="I143" s="1"/>
      <c r="J143" s="4"/>
    </row>
    <row r="144" spans="2:14" ht="15.75" x14ac:dyDescent="0.3">
      <c r="B144" s="1"/>
      <c r="C144" s="66" t="s">
        <v>239</v>
      </c>
      <c r="D144" s="66"/>
      <c r="E144" s="66"/>
      <c r="G144" s="1"/>
      <c r="H144" s="67" t="s">
        <v>240</v>
      </c>
      <c r="I144" s="1"/>
      <c r="K144" s="66" t="s">
        <v>240</v>
      </c>
      <c r="L144" s="66"/>
    </row>
    <row r="145" spans="2:12" ht="15.75" x14ac:dyDescent="0.3">
      <c r="B145" s="1"/>
      <c r="C145" s="68" t="s">
        <v>61</v>
      </c>
      <c r="D145" s="68"/>
      <c r="E145" s="68"/>
      <c r="G145" s="36"/>
      <c r="H145" s="35" t="s">
        <v>62</v>
      </c>
      <c r="I145" s="1"/>
      <c r="J145" s="1"/>
      <c r="K145" s="68" t="s">
        <v>63</v>
      </c>
      <c r="L145" s="68"/>
    </row>
    <row r="146" spans="2:12" ht="15.75" x14ac:dyDescent="0.3">
      <c r="B146" s="1"/>
      <c r="C146" s="2" t="s">
        <v>66</v>
      </c>
      <c r="D146" s="2"/>
      <c r="E146" s="2"/>
      <c r="G146" s="36"/>
      <c r="H146" s="36" t="s">
        <v>67</v>
      </c>
      <c r="I146" s="1"/>
      <c r="J146" s="1"/>
      <c r="K146" s="2" t="s">
        <v>68</v>
      </c>
      <c r="L146" s="2"/>
    </row>
    <row r="147" spans="2:12" ht="15.75" x14ac:dyDescent="0.3">
      <c r="B147" s="1"/>
      <c r="C147" s="1"/>
      <c r="D147" s="1"/>
      <c r="E147" s="1"/>
      <c r="F147" s="1"/>
      <c r="G147" s="1"/>
      <c r="H147" s="1"/>
      <c r="I147" s="1"/>
      <c r="J147" s="4"/>
      <c r="K147" s="4"/>
      <c r="L147" s="1"/>
    </row>
  </sheetData>
  <mergeCells count="17">
    <mergeCell ref="C145:E145"/>
    <mergeCell ref="K145:L145"/>
    <mergeCell ref="C146:E146"/>
    <mergeCell ref="K146:L146"/>
    <mergeCell ref="J46:L46"/>
    <mergeCell ref="B54:L54"/>
    <mergeCell ref="B55:L55"/>
    <mergeCell ref="B56:L56"/>
    <mergeCell ref="B57:L57"/>
    <mergeCell ref="C144:E144"/>
    <mergeCell ref="K144:L144"/>
    <mergeCell ref="B1:L1"/>
    <mergeCell ref="B2:L2"/>
    <mergeCell ref="B3:L3"/>
    <mergeCell ref="B4:L4"/>
    <mergeCell ref="J44:L44"/>
    <mergeCell ref="J45:L45"/>
  </mergeCell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0E941F279AC6C4A81E78DBF67C4E25A" ma:contentTypeVersion="4" ma:contentTypeDescription="Crear nuevo documento." ma:contentTypeScope="" ma:versionID="27ea28b0829eff35c63e5dd8332aae22">
  <xsd:schema xmlns:xsd="http://www.w3.org/2001/XMLSchema" xmlns:xs="http://www.w3.org/2001/XMLSchema" xmlns:p="http://schemas.microsoft.com/office/2006/metadata/properties" xmlns:ns2="ef05142a-1ad3-40c0-9d83-26c5bd0061c7" targetNamespace="http://schemas.microsoft.com/office/2006/metadata/properties" ma:root="true" ma:fieldsID="9c1f3e89feccb0011697d8ca8a0fc2b2" ns2:_="">
    <xsd:import namespace="ef05142a-1ad3-40c0-9d83-26c5bd0061c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05142a-1ad3-40c0-9d83-26c5bd0061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3C7D16-C040-4DC3-880B-AA61FA25A20D}"/>
</file>

<file path=customXml/itemProps2.xml><?xml version="1.0" encoding="utf-8"?>
<ds:datastoreItem xmlns:ds="http://schemas.openxmlformats.org/officeDocument/2006/customXml" ds:itemID="{0475E3B5-88D9-480E-B130-FEE28A83DF66}">
  <ds:schemaRefs>
    <ds:schemaRef ds:uri="http://schemas.microsoft.com/sharepoint/v3/contenttype/forms"/>
  </ds:schemaRefs>
</ds:datastoreItem>
</file>

<file path=customXml/itemProps3.xml><?xml version="1.0" encoding="utf-8"?>
<ds:datastoreItem xmlns:ds="http://schemas.openxmlformats.org/officeDocument/2006/customXml" ds:itemID="{CC9EA42D-3C2C-4FE9-A0FB-B3CE7D9FBC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Anyolani Germosén</dc:creator>
  <cp:lastModifiedBy>Anyolani Germosén</cp:lastModifiedBy>
  <dcterms:created xsi:type="dcterms:W3CDTF">2015-06-05T18:19:34Z</dcterms:created>
  <dcterms:modified xsi:type="dcterms:W3CDTF">2024-01-30T19:43:47Z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0x01010080E941F279AC6C4A81E78DBF67C4E25A</vt:lpwstr>
  </property>
</Properties>
</file>