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ecturgovdo.sharepoint.com/sites/DireccionEjecutivaCEIZTUR/Documentos compartidos/Compartido CEIZTUR/Finanzas CEIZTUR/DIRECTORIO COMÚN/Financiero_CEIZTUR/Documentos Billy/Departamento Financiero 2024/Informes Financieros 2021-2023/Ingresos y egresos año 2022/"/>
    </mc:Choice>
  </mc:AlternateContent>
  <xr:revisionPtr revIDLastSave="1" documentId="11_861D3A55AB2C085383DFF2CE6E94D31523649F4F" xr6:coauthVersionLast="47" xr6:coauthVersionMax="47" xr10:uidLastSave="{37244BC6-7458-4D38-9671-ACA63F167CAF}"/>
  <bookViews>
    <workbookView xWindow="12825" yWindow="945" windowWidth="12075" windowHeight="1398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1" i="1" l="1"/>
  <c r="K120" i="1"/>
  <c r="J120" i="1"/>
  <c r="L67" i="1"/>
  <c r="L120" i="1" s="1"/>
  <c r="B64" i="1"/>
  <c r="K46" i="1"/>
  <c r="J46" i="1"/>
  <c r="L10" i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9" i="1"/>
  <c r="L68" i="1" l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</calcChain>
</file>

<file path=xl/sharedStrings.xml><?xml version="1.0" encoding="utf-8"?>
<sst xmlns="http://schemas.openxmlformats.org/spreadsheetml/2006/main" count="295" uniqueCount="172">
  <si>
    <t>INFORME DE TESORERIA</t>
  </si>
  <si>
    <t>INGRESOS Y EGRESOS</t>
  </si>
  <si>
    <t>CUENTA NO. 2400169440 (Fondo Reponible)</t>
  </si>
  <si>
    <t>JUNIO DEL 2022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</si>
  <si>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</si>
  <si>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</si>
  <si>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</si>
  <si>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</si>
  <si>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</si>
  <si>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</si>
  <si>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</si>
  <si>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</si>
  <si>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</si>
  <si>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</si>
  <si>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</si>
  <si>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Fecha</t>
  </si>
  <si>
    <t>Transferencia</t>
  </si>
  <si>
    <t>Cheque</t>
  </si>
  <si>
    <t>Referencia</t>
  </si>
  <si>
    <t>Beneficiario</t>
  </si>
  <si>
    <t>Descripcion</t>
  </si>
  <si>
    <t>Debito</t>
  </si>
  <si>
    <t>Credito</t>
  </si>
  <si>
    <t>Balance</t>
  </si>
  <si>
    <t>Balance Inicial</t>
  </si>
  <si>
    <t>Empleados</t>
  </si>
  <si>
    <t>PAGO DE VIATICOS</t>
  </si>
  <si>
    <t>DGII</t>
  </si>
  <si>
    <t>COBRO IMP DGII 0.15%_TRANS TUB</t>
  </si>
  <si>
    <t>CONSORCIO TARJETAS DOMINICANA</t>
  </si>
  <si>
    <t>PAGO PASE RAPIDO VEHICULOS DEL CEIZTUR</t>
  </si>
  <si>
    <t>270152796</t>
  </si>
  <si>
    <t>927015279</t>
  </si>
  <si>
    <t>270152800</t>
  </si>
  <si>
    <t>927152823</t>
  </si>
  <si>
    <t>270152803</t>
  </si>
  <si>
    <t>927015280</t>
  </si>
  <si>
    <t>452400041</t>
  </si>
  <si>
    <t>452441606</t>
  </si>
  <si>
    <t>IMP. 0.15-4524000000041</t>
  </si>
  <si>
    <t>empeados</t>
  </si>
  <si>
    <t>PAGO SEGURO RIEGOS LABORALES</t>
  </si>
  <si>
    <t xml:space="preserve">PAGO NOMINA </t>
  </si>
  <si>
    <t>BANRESERVAS</t>
  </si>
  <si>
    <t>COMISION MANEJO DE CUENTA</t>
  </si>
  <si>
    <t>Total</t>
  </si>
  <si>
    <t>Maggy Villar</t>
  </si>
  <si>
    <t>Anyolani Nolasco</t>
  </si>
  <si>
    <t>Jose Luis Mañon</t>
  </si>
  <si>
    <t>Realizado</t>
  </si>
  <si>
    <t>Aprobado</t>
  </si>
  <si>
    <t>Analista y/o Tecnico Financiero</t>
  </si>
  <si>
    <t>Enc. Division Depto. de Contabilidad</t>
  </si>
  <si>
    <t>Encargado Financiero</t>
  </si>
  <si>
    <t xml:space="preserve">  CUENTA UNICA DEL TESORO NO. 100010102384894</t>
  </si>
  <si>
    <t>Libramiento</t>
  </si>
  <si>
    <t>2.1.2.2.03</t>
  </si>
  <si>
    <t>COMITE EJECUTOR DE INFRAESTRUCTURAS DE ZONAS TURISTICAS</t>
  </si>
  <si>
    <t>Nómina horas extras mes de noviembre 2021.</t>
  </si>
  <si>
    <t>Horas Extras mes de enero 2022</t>
  </si>
  <si>
    <t>2.7.2.4.01</t>
  </si>
  <si>
    <t>Construcciones y Servicios Socoa, SRL</t>
  </si>
  <si>
    <t>Pago de la Factura No.0052, Cub. No.3 y final, Proyecto No.352 Contrato No.28-2020, Reconstrucción Acceso Vial Tramo Limón Playa Morón y Ramal Punta Lanza Del Norte Provincia Samaná.</t>
  </si>
  <si>
    <t>2.2.5.1.01</t>
  </si>
  <si>
    <t>CENTRO DE EXPORTACION E INVERSIONES DE LA REPUBLICA DOMINICANA</t>
  </si>
  <si>
    <t>Pago de facturas No.0008, 0010, 0013, 0014, Cesión de derecho Contrato 32-2021 por los gastos de mantenimiento del edificio del CEI-RD espacio concedido al CEIZTUR, correspondiente a los meses desde enero hasta mayo del 2022.</t>
  </si>
  <si>
    <t>CEIZTUR</t>
  </si>
  <si>
    <t>Ingresos correspondientes del 1 al 15/05/2022 (Regulares)</t>
  </si>
  <si>
    <t>Ingresos correspondientes del 15 al 21/05/2022 (Charter)</t>
  </si>
  <si>
    <t>2.2.7.2.06</t>
  </si>
  <si>
    <t>COMERCIAL MINI EIRL</t>
  </si>
  <si>
    <t>Pago de factura No. 0177, Servicio de Mantenimiento General al vehículo Mitsubishi Nativa placa No.G342842 asignado a la encargada del Depto. Administrativo, según anexos.</t>
  </si>
  <si>
    <t> 07/06/2022</t>
  </si>
  <si>
    <t>2.3.9.2.01</t>
  </si>
  <si>
    <t>Distheca, SRL</t>
  </si>
  <si>
    <t>Pago de factura No. 0120, Compra de materiales y suministro de oficinas del CEIZTUR, según anexos.</t>
  </si>
  <si>
    <t>EDITORA CS, SRL</t>
  </si>
  <si>
    <t>Pago de la factura No.0124, Compra de carpetas de 4 pulgadas con tornillos 9x11 con logo del CEIZTUR, para archivar documentos del Depto. Financiero.</t>
  </si>
  <si>
    <t>2.3.9.9.05</t>
  </si>
  <si>
    <t>Grupo Metal y Cristal, SRL</t>
  </si>
  <si>
    <t>Pago de factura No.0002, Compra e instalación de laminas decorativas para cristales Frost en las oficinas del DEI, RRHH, DPYD Y Financiero del CEIZTUR, según anexos.</t>
  </si>
  <si>
    <t>Auto Servicio Automotriz Inteligente RD, Auto Sai RD</t>
  </si>
  <si>
    <t>Pago de la factura No.0444, Servicio de Mantenimiento Preventivo del Vehículo Toyota Land Cruiser Prado, placa No.G419344., asignado a la Dirección Ejecutiva</t>
  </si>
  <si>
    <t>2.3.2.3.01</t>
  </si>
  <si>
    <t>Gregoria Del Rosario Ortiz Then</t>
  </si>
  <si>
    <t>Pago de la factura No.0091, Compra de uniformes del Programa de Limpieza de Playas y Balnearios (PNLPB) semestre julio-diciembre 2022, según anexos.</t>
  </si>
  <si>
    <t>2.3.3.1.01,2.3.9.2.01</t>
  </si>
  <si>
    <t>OFFICE TARGET S A</t>
  </si>
  <si>
    <t>Pago de factura No.0284, Compra de materiales y suministro de oficinas del CEIZTUR, según anexos.</t>
  </si>
  <si>
    <t>2.2.9.2.01</t>
  </si>
  <si>
    <t>INSTITUTO DE FORMACION TURISTICA DEL CARIBE</t>
  </si>
  <si>
    <t>Pago de las facturas Nos.0577,0572,0573,0576,0578,0580 y 0581, por los servicios de almuerzos de los empleados del CEIZTUR, correspondientes desde el 21 de marzo hasta el 13 de mayo 2022, segun anexos</t>
  </si>
  <si>
    <t>2.2.6.3.01</t>
  </si>
  <si>
    <t>HUMANO SEGUROS S A</t>
  </si>
  <si>
    <t>Pago de la Factura No.3532, correspondiente al mes de junio 2022, del Seguro Médico de Salud a los empleados del CEIZTUR.</t>
  </si>
  <si>
    <t>2.2.8.7.06</t>
  </si>
  <si>
    <t>ESTRELLA ROSA SOSA</t>
  </si>
  <si>
    <t>Pago fact. No.0094 trámites legales de documentos acta de comprobación con traslado de notario para la recepción de ofertas técnicas sobre A y económicas sobre B y apertura de propuestas técnicas sobre A en el proceso CCC-CP-2022-0003, según anexos.</t>
  </si>
  <si>
    <t>CARMEN ENICIA CHEVALIER CARABALLO</t>
  </si>
  <si>
    <t>Pago de la Factura No.0494, Por Concepto de trámites legales de Documentos, según anexos.</t>
  </si>
  <si>
    <t>Pago fact. No.0493 trámites legales de documentos acta de comprobación con traslado de notario para la apertura de propuestas económicas sobre B en el proceso de licitación para el Mejoramiento del Frente Costero de la Playa Sosua, Provincia Puerto Plata</t>
  </si>
  <si>
    <t>2.2.2.1.03</t>
  </si>
  <si>
    <t>Editora Listin Diario, SA</t>
  </si>
  <si>
    <t>Pago de factura No.6940, Servicio de publicación en Periódico por dos días consecutivos 29 y 30 de septiembre del 2021, correspondiente al proceso No. CEIZTUR-CCC-LPN-2021-0001, según anexos</t>
  </si>
  <si>
    <t>Pago de factura No.0016, Cesión de derecho Contrato 32-2021 por los gastos de mantenimiento del edificio del CEI-RD espacio concedido al CEIZTUR, correspondiente al mes de junio del 2022.</t>
  </si>
  <si>
    <t>Maxibodegas Eop Del Caribe, SRL</t>
  </si>
  <si>
    <t>Pago fact. No.1146 compra de materiales y suministros para las oficinas del CEIZTUR, segun anexos</t>
  </si>
  <si>
    <t>Ingresos correspondientes del 22 al 28/05/2022 (Charter)</t>
  </si>
  <si>
    <t>Pago factura 6937,.Servicio de publicación en dos periódicos por dos días 26 y 27 de abril del corriente año. Convocatoria a Licitación Publica Nacional CEIZTUR-CCC-LPN-2022-0004.</t>
  </si>
  <si>
    <t>HYL, SA</t>
  </si>
  <si>
    <t>Pago factura no. 4104 por mantenimiento general vehículo chevrolet colorado placa No. L379824, asignado al Departamento Administrativo.</t>
  </si>
  <si>
    <t>2.7.2.7.01</t>
  </si>
  <si>
    <t>JOHNNY MANUEL APONTE LIRIANO</t>
  </si>
  <si>
    <t>Pago Factura No.0029, Cub.No.7 y final, Proy. No.274, Cont. No.3-2018, Construcción Parque Recreativo La Confluencia, Provincia La Vega.</t>
  </si>
  <si>
    <t>NOMINA SUELDOS SIN SEGURIDAD SOCIAL-20-JUN-22</t>
  </si>
  <si>
    <t>2.1.1.3.01, 2.1.5.3.01, 2.1.5.2.01, :2.1.5.1.01</t>
  </si>
  <si>
    <t>Nómina tramite de pensión mes de junio 2022.</t>
  </si>
  <si>
    <t>15/06/2022 </t>
  </si>
  <si>
    <t xml:space="preserve">2.1.5.3.01, 2.1.5.2.01, 2.1.1.2.0, 2.1.5.1.01 </t>
  </si>
  <si>
    <t>Nómina periodo probatorio mes de junio 2022.</t>
  </si>
  <si>
    <t>2.1.2.2.05</t>
  </si>
  <si>
    <t>Nómina militar mes de junio 2022.</t>
  </si>
  <si>
    <t>2.1.5.3.01, 2.1.1.2.08, 2.1.5.2.01, 2.1.5.1.01</t>
  </si>
  <si>
    <t>Nómina temporales mes de junio 2022.</t>
  </si>
  <si>
    <t xml:space="preserve">2.1.5.3.01, 2.1.5.2.01, 2.1.5.1.01, 2.1.1.1.01 </t>
  </si>
  <si>
    <t>Nómina fija mes de junio 2022.</t>
  </si>
  <si>
    <t>2.2.2.1.03 </t>
  </si>
  <si>
    <t>Pago factura no. 6936 por servicio de Publicación Periódico un día, con relación a Proceso de Excepción ref.: CEIZTUR- CCP-PEOR-2022-0003.</t>
  </si>
  <si>
    <t>Pago factura No. 0447 por servicio de Mantenimiento Preventivo de los vehículos Mitsubishi Nativa G343847, Hyundai Santa Fe Chasis KMHSH81XBBU634765,.Toyota Fortuner G419429, Nissan Navara L339986 y Toyota Hilux L409888.</t>
  </si>
  <si>
    <t>2.3.9.9.04 </t>
  </si>
  <si>
    <t>Fejagus Comercial, SRL</t>
  </si>
  <si>
    <t>Pago factura No. 0154 por la compra de chalecos reflectores y cascos protectores para ser utilizados por el personal de reconocimiento, levantamiento y supervisión de obras del CEIZTUR.</t>
  </si>
  <si>
    <t> 15/06/2022</t>
  </si>
  <si>
    <t>2.6.5.4.01</t>
  </si>
  <si>
    <t>Frio Max, SRL</t>
  </si>
  <si>
    <t>Pago Factura No. 0281 por el suministro e Instalación de Compresor del Aire del comedor de Empleados.</t>
  </si>
  <si>
    <t> 17/06/2022 </t>
  </si>
  <si>
    <t>2.2.5.1.01 </t>
  </si>
  <si>
    <t>XIOMARA DEL CARMEN MARMOLEJOS ACOSTA</t>
  </si>
  <si>
    <t>Pago de la Factura No.0057 por el Alquiler de un inmueble que aloja oficinas de la policía de Turismo Politur, correspondiente al mes de junio del 2022.</t>
  </si>
  <si>
    <t>2.2.1.3.01</t>
  </si>
  <si>
    <t>COMPANIA DOMINICANA DE TELEFONOS C POR A</t>
  </si>
  <si>
    <t>Pago de la factura No. 1469, Por los servicios de renta mensual de las flotas del CEIZTUR, correspondiente al mes de mayo 2022.</t>
  </si>
  <si>
    <t>MIGUEL ALMONTE ABREU</t>
  </si>
  <si>
    <t>Pago de la factura No.0099, Por Concepto de Honorarios Profesionales relativos a la notificación de alguacil, según anexos.</t>
  </si>
  <si>
    <t>Pago de la Factura No.0501, Por Concepto de trámites legales de Documentos, según anexos.</t>
  </si>
  <si>
    <t>2.2.8.7.06 </t>
  </si>
  <si>
    <t>Elsa Margarita de la Cruz Matos</t>
  </si>
  <si>
    <t>Pago factura no. 0074, por concepto de Legalización de documentos, según anexos.</t>
  </si>
  <si>
    <t>Ingresos correspondientes del 29/05/2022 al 04/06/2022(Charter)</t>
  </si>
  <si>
    <t>Ingresos correspondientes del 16 al 31/05/2022 (Regulares)</t>
  </si>
  <si>
    <t>CONORCORP, SRL</t>
  </si>
  <si>
    <t>Pago Factura No.0001 Cub. No. 1; Proy No. 332 cont. No. 6-2020, Reconstrucción de los Accesos Ramal Viva y Ramal Los Nómadas, Playa Coson, Provincia Samaná.</t>
  </si>
  <si>
    <t>23/06/2022 </t>
  </si>
  <si>
    <t>2.1.1.2.06</t>
  </si>
  <si>
    <t>NOMINA JORNALEROS JUNIO 2022</t>
  </si>
  <si>
    <t>2.7.1.2.01</t>
  </si>
  <si>
    <t>Exyco, SRL</t>
  </si>
  <si>
    <t>Pago de la factura No. 0112, Cub. No.02 Proy. No. 364 contrato No.49-2021, Reconstrucción Plaza de los Vendedores de Guayacanes, San Pedro de Macorís.</t>
  </si>
  <si>
    <t>Ingresos correspondientes del 05 al 11/06/2022(Charter)</t>
  </si>
  <si>
    <t>2.6.5.1.01</t>
  </si>
  <si>
    <t>Implementos y Maquinarias (IMCA), S.A.</t>
  </si>
  <si>
    <t>Pago de la factura No.0990, Saldo por la compra de 4 tractores, contrato No.01-2022 correspondiente a la licitación CEIZTUR-CCC-LPN-2021-0003, según anexos.</t>
  </si>
  <si>
    <t>2.1.2.2.06</t>
  </si>
  <si>
    <t>COMITE EJECUTOR DE INFRAESTRUCTURAS DE ZONAS TURISTICA</t>
  </si>
  <si>
    <t>Adicional rendimiento individual correspondiente al año 2021.</t>
  </si>
  <si>
    <t>SOLUCIONES DE INGENIERIA MAXIMA SOLIMAX, SRL</t>
  </si>
  <si>
    <t>Pago fact. No.0119, Cub. No. 2 Proy. No.361, Cont. No.47-2021, Reconstrucción Plaza de vendedores, Playa Quemaito, Provincia Barahona</t>
  </si>
  <si>
    <t> 29/06/2022</t>
  </si>
  <si>
    <t>Trent, SRL</t>
  </si>
  <si>
    <t>Pago fact. No.0160 Cub. No. 1 Proy. No.362, Cont. No.46-2021, Reconstrucción Plaza de vendedores Balneario Los Patos, Provincia Barahona.</t>
  </si>
  <si>
    <t>Nomina adicional temporales junio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</si>
</sst>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sz val="10"/>
      <name val="Palatino Linotype"/>
      <family val="1"/>
    </font>
    <font>
      <sz val="10"/>
      <color indexed="8"/>
      <name val="Palatino Linotype"/>
      <family val="1"/>
    </font>
    <font>
      <sz val="11"/>
      <color indexed="8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7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3" fontId="3" fillId="0" borderId="0" xfId="1" applyFont="1"/>
    <xf numFmtId="43" fontId="5" fillId="0" borderId="0" xfId="1" applyFont="1"/>
    <xf numFmtId="14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43" fontId="3" fillId="0" borderId="2" xfId="1" applyFont="1" applyBorder="1"/>
    <xf numFmtId="43" fontId="5" fillId="0" borderId="2" xfId="0" applyNumberFormat="1" applyFont="1" applyBorder="1"/>
    <xf numFmtId="43" fontId="3" fillId="0" borderId="0" xfId="0" applyNumberFormat="1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0" fillId="0" borderId="2" xfId="0" applyBorder="1"/>
    <xf numFmtId="49" fontId="3" fillId="0" borderId="2" xfId="0" applyNumberFormat="1" applyFont="1" applyBorder="1" applyAlignment="1">
      <alignment horizontal="right"/>
    </xf>
    <xf numFmtId="39" fontId="6" fillId="0" borderId="2" xfId="1" applyNumberFormat="1" applyFont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39" fontId="6" fillId="3" borderId="2" xfId="1" applyNumberFormat="1" applyFont="1" applyFill="1" applyBorder="1" applyAlignment="1">
      <alignment horizontal="right"/>
    </xf>
    <xf numFmtId="14" fontId="3" fillId="0" borderId="3" xfId="0" applyNumberFormat="1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6" fillId="0" borderId="3" xfId="0" applyFont="1" applyBorder="1"/>
    <xf numFmtId="43" fontId="3" fillId="0" borderId="3" xfId="1" applyFont="1" applyBorder="1"/>
    <xf numFmtId="39" fontId="6" fillId="0" borderId="3" xfId="1" applyNumberFormat="1" applyFont="1" applyBorder="1" applyAlignment="1">
      <alignment horizontal="right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43" fontId="2" fillId="2" borderId="4" xfId="1" applyFont="1" applyFill="1" applyBorder="1"/>
    <xf numFmtId="43" fontId="4" fillId="2" borderId="4" xfId="0" applyNumberFormat="1" applyFont="1" applyFill="1" applyBorder="1"/>
    <xf numFmtId="164" fontId="3" fillId="0" borderId="0" xfId="0" applyNumberFormat="1" applyFont="1"/>
    <xf numFmtId="43" fontId="5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3" fillId="0" borderId="0" xfId="1" applyFont="1" applyBorder="1"/>
    <xf numFmtId="0" fontId="5" fillId="0" borderId="0" xfId="0" applyFont="1"/>
    <xf numFmtId="0" fontId="3" fillId="0" borderId="5" xfId="0" applyFont="1" applyBorder="1"/>
    <xf numFmtId="43" fontId="3" fillId="0" borderId="5" xfId="1" applyFont="1" applyBorder="1"/>
    <xf numFmtId="0" fontId="5" fillId="0" borderId="5" xfId="0" applyFont="1" applyBorder="1"/>
    <xf numFmtId="17" fontId="2" fillId="0" borderId="0" xfId="0" applyNumberFormat="1" applyFont="1"/>
    <xf numFmtId="14" fontId="3" fillId="0" borderId="0" xfId="0" applyNumberFormat="1" applyFont="1"/>
    <xf numFmtId="0" fontId="3" fillId="0" borderId="0" xfId="0" applyFont="1" applyAlignment="1">
      <alignment horizontal="left" wrapText="1"/>
    </xf>
    <xf numFmtId="14" fontId="7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14" fontId="8" fillId="0" borderId="2" xfId="0" applyNumberFormat="1" applyFont="1" applyBorder="1" applyAlignment="1">
      <alignment horizontal="left" wrapText="1"/>
    </xf>
    <xf numFmtId="43" fontId="3" fillId="0" borderId="2" xfId="1" applyFont="1" applyFill="1" applyBorder="1"/>
    <xf numFmtId="43" fontId="8" fillId="0" borderId="2" xfId="0" applyNumberFormat="1" applyFont="1" applyBorder="1"/>
    <xf numFmtId="43" fontId="5" fillId="0" borderId="2" xfId="1" applyFont="1" applyFill="1" applyBorder="1"/>
    <xf numFmtId="14" fontId="8" fillId="0" borderId="0" xfId="0" applyNumberFormat="1" applyFont="1" applyAlignment="1">
      <alignment wrapText="1"/>
    </xf>
    <xf numFmtId="4" fontId="3" fillId="0" borderId="2" xfId="0" applyNumberFormat="1" applyFont="1" applyBorder="1" applyAlignment="1">
      <alignment horizontal="left" wrapText="1"/>
    </xf>
    <xf numFmtId="14" fontId="8" fillId="0" borderId="2" xfId="0" applyNumberFormat="1" applyFont="1" applyBorder="1" applyAlignment="1">
      <alignment wrapText="1"/>
    </xf>
    <xf numFmtId="43" fontId="8" fillId="0" borderId="0" xfId="0" applyNumberFormat="1" applyFont="1"/>
    <xf numFmtId="14" fontId="8" fillId="0" borderId="0" xfId="0" applyNumberFormat="1" applyFont="1"/>
    <xf numFmtId="43" fontId="2" fillId="0" borderId="0" xfId="1" applyFont="1" applyAlignment="1">
      <alignment horizontal="center" vertical="center" wrapText="1"/>
    </xf>
    <xf numFmtId="43" fontId="2" fillId="0" borderId="0" xfId="1" applyFont="1"/>
    <xf numFmtId="164" fontId="5" fillId="0" borderId="0" xfId="0" applyNumberFormat="1" applyFont="1"/>
  </cellXfs>
  <cellStyles count="2">
    <cellStyle name="Millares" xfId="1" builtinId="3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family val="1"/>
        <scheme val="none"/>
      </font>
      <numFmt numFmtId="35" formatCode="_(* #,##0.00_);_(* \(#,##0.0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Palatino Linotype"/>
        <family val="1"/>
        <scheme val="none"/>
      </font>
      <numFmt numFmtId="166" formatCode="#,##0.00;\-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numFmt numFmtId="165" formatCode="dd/mm/yyyy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196215</xdr:rowOff>
    </xdr:from>
    <xdr:to>
      <xdr:col>4</xdr:col>
      <xdr:colOff>1102042</xdr:colOff>
      <xdr:row>4</xdr:row>
      <xdr:rowOff>148590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F3DDB6-5C08-4BA2-9F5C-77AF1C5191A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47" t="21357" r="20430" b="67487"/>
        <a:stretch/>
      </xdr:blipFill>
      <xdr:spPr bwMode="auto">
        <a:xfrm>
          <a:off x="121920" y="196215"/>
          <a:ext cx="3285172" cy="733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56674</xdr:colOff>
      <xdr:row>59</xdr:row>
      <xdr:rowOff>139541</xdr:rowOff>
    </xdr:from>
    <xdr:to>
      <xdr:col>5</xdr:col>
      <xdr:colOff>1876425</xdr:colOff>
      <xdr:row>64</xdr:row>
      <xdr:rowOff>53816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CC1D5E9-D7CA-4E90-BF23-3EBDF37893BB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47" t="21357" r="20430" b="67487"/>
        <a:stretch/>
      </xdr:blipFill>
      <xdr:spPr bwMode="auto">
        <a:xfrm>
          <a:off x="170974" y="12417266"/>
          <a:ext cx="5258276" cy="866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secturgovdo.sharepoint.com/sites/DireccionEjecutivaCEIZTUR/Documentos%20compartidos/Compartido%20CEIZTUR/Finanzas%20CEIZTUR/DIRECTORIO%20COM&#218;N/Financiero_CEIZTUR/Documentos%20Billy/Departamento%20Financiero%202022/Informe%20de%20Tesoreria%202022/Informe%20de%20Tesoreria%201-2022.xlsx" TargetMode="External"/><Relationship Id="rId2" Type="http://schemas.microsoft.com/office/2019/04/relationships/externalLinkLongPath" Target="/sites/DireccionEjecutivaCEIZTUR/Documentos%20compartidos/Compartido%20CEIZTUR/Finanzas%20CEIZTUR/DIRECTORIO%20COM&#218;N/Financiero_CEIZTUR/Documentos%20Billy/Departamento%20Financiero%202022/Informe%20de%20Tesoreria%202022/Informe%20de%20Tesoreria%201-2022.xlsx?E65A9414" TargetMode="External"/><Relationship Id="rId1" Type="http://schemas.openxmlformats.org/officeDocument/2006/relationships/externalLinkPath" Target="file:///\\E65A9414\Informe%20de%20Tesoreria%20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Enero 2022"/>
      <sheetName val="FEBRERO 2022"/>
      <sheetName val="Marzo 2022"/>
      <sheetName val="Abril 2022"/>
      <sheetName val="Mayo 2022"/>
      <sheetName val="Junio 2022"/>
      <sheetName val="julio 2022 "/>
      <sheetName val="Agosto 2022"/>
      <sheetName val="Septiembre 2022"/>
      <sheetName val="Octubre 2022"/>
      <sheetName val="Noviembre 2022"/>
      <sheetName val="Diciembre 2022"/>
    </sheetNames>
    <sheetDataSet>
      <sheetData sheetId="0">
        <row r="59">
          <cell r="K59">
            <v>31124049.509999998</v>
          </cell>
        </row>
      </sheetData>
      <sheetData sheetId="1">
        <row r="187">
          <cell r="K187">
            <v>47764158.600000001</v>
          </cell>
        </row>
      </sheetData>
      <sheetData sheetId="2">
        <row r="113">
          <cell r="K113">
            <v>26067554.369999994</v>
          </cell>
        </row>
      </sheetData>
      <sheetData sheetId="3">
        <row r="135">
          <cell r="K135">
            <v>310858223.33999997</v>
          </cell>
        </row>
      </sheetData>
      <sheetData sheetId="4">
        <row r="28">
          <cell r="L28">
            <v>4144391.8300000005</v>
          </cell>
        </row>
        <row r="98">
          <cell r="K98">
            <v>53370452.560000002</v>
          </cell>
          <cell r="L98">
            <v>1020401193.1063397</v>
          </cell>
        </row>
      </sheetData>
      <sheetData sheetId="5">
        <row r="120">
          <cell r="K120">
            <v>88312276.890000015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34A289-1F1D-4C69-8C47-6A710F52BF72}" name="Tabla134" displayName="Tabla134" ref="B7:L45" totalsRowShown="0" headerRowDxfId="12" headerRowBorderDxfId="10" tableBorderDxfId="11" headerRowCellStyle="Millares">
  <autoFilter ref="B7:L45" xr:uid="{1A34A289-1F1D-4C69-8C47-6A710F52BF72}"/>
  <tableColumns count="11">
    <tableColumn id="1" xr3:uid="{32EDAB3A-D77A-498F-AC82-65D3C2A854DB}" name="Columna1" dataDxfId="9"/>
    <tableColumn id="2" xr3:uid="{A5E3A029-1BDA-4406-A6DB-FAD11EA5025E}" name="Columna2" dataDxfId="8"/>
    <tableColumn id="3" xr3:uid="{299C3A4F-6408-4F3A-B3F9-4A2C3A3018A5}" name="Columna3" dataDxfId="7"/>
    <tableColumn id="4" xr3:uid="{D0022C7E-8EE3-4100-A21C-3A9BF705CAF5}" name="Columna4"/>
    <tableColumn id="5" xr3:uid="{31C73850-4D4F-4015-8FF9-3F57AE9BCEA9}" name="Columna5" dataDxfId="6"/>
    <tableColumn id="6" xr3:uid="{933569A1-8BEA-4643-9DF2-BBBA21D15BDD}" name="Columna6" dataDxfId="5"/>
    <tableColumn id="7" xr3:uid="{B286152E-F82D-4C08-8F9D-34359FBBFD9D}" name="Columna7" dataDxfId="4"/>
    <tableColumn id="8" xr3:uid="{8BD610BD-97DD-44F5-88B4-03E9020543EC}" name="Columna8" dataDxfId="3"/>
    <tableColumn id="9" xr3:uid="{FD25A603-C500-4C78-B879-B5F6BD876ED5}" name="Columna9" dataDxfId="2" dataCellStyle="Millares"/>
    <tableColumn id="10" xr3:uid="{BB2C15F3-088B-438C-A2C0-BEB0D284E972}" name="Columna10" dataDxfId="1" dataCellStyle="Millares"/>
    <tableColumn id="11" xr3:uid="{6D12115E-F7D0-4605-B3F5-4F8694DC6BAD}" name="Columna11" dataDxfId="0">
      <calculatedColumnFormula>+J8-K8+L7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31"/>
  <sheetViews>
    <sheetView tabSelected="1" workbookViewId="0">
      <selection activeCell="E14" sqref="E14"/>
    </sheetView>
  </sheetViews>
  <sheetFormatPr baseColWidth="10" defaultColWidth="8.85546875" defaultRowHeight="16.5" x14ac:dyDescent="0.3"/>
  <cols>
    <col min="1" max="1" width="1.7109375" style="2" customWidth="1"/>
    <col min="2" max="2" width="12.140625" style="2" customWidth="1"/>
    <col min="3" max="3" width="11.5703125" style="2" customWidth="1"/>
    <col min="4" max="4" width="7.7109375" style="2" customWidth="1"/>
    <col min="5" max="5" width="17.85546875" style="2" bestFit="1" customWidth="1"/>
    <col min="6" max="6" width="40.5703125" style="2" customWidth="1"/>
    <col min="7" max="7" width="2.5703125" style="2" customWidth="1"/>
    <col min="8" max="8" width="69.42578125" style="2" customWidth="1"/>
    <col min="9" max="9" width="3.140625" style="2" customWidth="1"/>
    <col min="10" max="10" width="16.85546875" style="12" bestFit="1" customWidth="1"/>
    <col min="11" max="11" width="16.7109375" style="12" bestFit="1" customWidth="1"/>
    <col min="12" max="12" width="18.5703125" style="48" bestFit="1" customWidth="1"/>
    <col min="13" max="13" width="10.28515625" style="2" bestFit="1" customWidth="1"/>
    <col min="14" max="14" width="14.5703125" style="2" customWidth="1"/>
    <col min="15" max="16384" width="8.85546875" style="2"/>
  </cols>
  <sheetData>
    <row r="2" spans="2:13" ht="15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3" ht="15" x14ac:dyDescent="0.3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ht="15" x14ac:dyDescent="0.3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2:13" ht="15" x14ac:dyDescent="0.3"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</row>
    <row r="7" spans="2:13" ht="17.25" x14ac:dyDescent="0.35"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  <c r="K7" s="5" t="s">
        <v>13</v>
      </c>
      <c r="L7" s="6" t="s">
        <v>14</v>
      </c>
    </row>
    <row r="8" spans="2:13" ht="17.25" x14ac:dyDescent="0.35">
      <c r="B8" s="7" t="s">
        <v>15</v>
      </c>
      <c r="C8" s="7" t="s">
        <v>16</v>
      </c>
      <c r="D8" s="7" t="s">
        <v>17</v>
      </c>
      <c r="E8" s="7" t="s">
        <v>18</v>
      </c>
      <c r="F8" s="7" t="s">
        <v>19</v>
      </c>
      <c r="G8" s="7"/>
      <c r="H8" s="7" t="s">
        <v>20</v>
      </c>
      <c r="I8" s="7"/>
      <c r="J8" s="8" t="s">
        <v>21</v>
      </c>
      <c r="K8" s="8" t="s">
        <v>22</v>
      </c>
      <c r="L8" s="9" t="s">
        <v>23</v>
      </c>
    </row>
    <row r="9" spans="2:13" x14ac:dyDescent="0.3">
      <c r="B9" s="10"/>
      <c r="F9"/>
      <c r="H9" s="11" t="s">
        <v>24</v>
      </c>
      <c r="J9" s="12">
        <v>0</v>
      </c>
      <c r="K9" s="12">
        <v>0</v>
      </c>
      <c r="L9" s="13">
        <f>+'[1]Mayo 2022'!L28</f>
        <v>4144391.8300000005</v>
      </c>
    </row>
    <row r="10" spans="2:13" x14ac:dyDescent="0.3">
      <c r="B10" s="14">
        <v>44714</v>
      </c>
      <c r="C10" s="15"/>
      <c r="D10" s="15"/>
      <c r="E10" s="15">
        <v>452400026</v>
      </c>
      <c r="F10" s="16" t="s">
        <v>25</v>
      </c>
      <c r="G10" s="15"/>
      <c r="H10" s="17" t="s">
        <v>26</v>
      </c>
      <c r="I10" s="15"/>
      <c r="J10" s="18"/>
      <c r="K10" s="18">
        <v>175695</v>
      </c>
      <c r="L10" s="19">
        <f>+J10-K10+L9</f>
        <v>3968696.8300000005</v>
      </c>
    </row>
    <row r="11" spans="2:13" x14ac:dyDescent="0.3">
      <c r="B11" s="14">
        <v>44715</v>
      </c>
      <c r="C11" s="15"/>
      <c r="D11" s="15"/>
      <c r="E11" s="15">
        <v>452440883</v>
      </c>
      <c r="F11" s="16" t="s">
        <v>27</v>
      </c>
      <c r="G11" s="15"/>
      <c r="H11" s="17" t="s">
        <v>28</v>
      </c>
      <c r="I11" s="15"/>
      <c r="J11" s="18"/>
      <c r="K11" s="18">
        <v>263.54000000000002</v>
      </c>
      <c r="L11" s="19">
        <f>+J11-K11+L10</f>
        <v>3968433.2900000005</v>
      </c>
      <c r="M11" s="20"/>
    </row>
    <row r="12" spans="2:13" x14ac:dyDescent="0.3">
      <c r="B12" s="14">
        <v>44715</v>
      </c>
      <c r="C12" s="15"/>
      <c r="D12" s="15"/>
      <c r="E12" s="15">
        <v>268480944</v>
      </c>
      <c r="F12" s="21" t="s">
        <v>29</v>
      </c>
      <c r="G12" s="15"/>
      <c r="H12" s="17" t="s">
        <v>30</v>
      </c>
      <c r="I12" s="15"/>
      <c r="J12" s="18"/>
      <c r="K12" s="18">
        <v>30000</v>
      </c>
      <c r="L12" s="19">
        <f t="shared" ref="L12:L45" si="0">+J12-K12+L11</f>
        <v>3938433.2900000005</v>
      </c>
    </row>
    <row r="13" spans="2:13" x14ac:dyDescent="0.3">
      <c r="B13" s="14">
        <v>44715</v>
      </c>
      <c r="C13" s="15"/>
      <c r="D13" s="15"/>
      <c r="E13" s="15">
        <v>926848094</v>
      </c>
      <c r="F13" s="16" t="s">
        <v>27</v>
      </c>
      <c r="G13" s="15"/>
      <c r="H13" s="17" t="s">
        <v>28</v>
      </c>
      <c r="I13" s="15"/>
      <c r="J13" s="18"/>
      <c r="K13" s="18">
        <v>45</v>
      </c>
      <c r="L13" s="19">
        <f t="shared" si="0"/>
        <v>3938388.2900000005</v>
      </c>
    </row>
    <row r="14" spans="2:13" x14ac:dyDescent="0.3">
      <c r="B14" s="14">
        <v>44719</v>
      </c>
      <c r="C14" s="15"/>
      <c r="D14" s="15"/>
      <c r="E14" s="15">
        <v>452400007</v>
      </c>
      <c r="F14" s="16" t="s">
        <v>25</v>
      </c>
      <c r="G14" s="15"/>
      <c r="H14" s="17" t="s">
        <v>26</v>
      </c>
      <c r="I14" s="15"/>
      <c r="J14" s="18"/>
      <c r="K14" s="18">
        <v>51005</v>
      </c>
      <c r="L14" s="19">
        <f>+J14-K14+L13</f>
        <v>3887383.2900000005</v>
      </c>
    </row>
    <row r="15" spans="2:13" x14ac:dyDescent="0.3">
      <c r="B15" s="14">
        <v>44720</v>
      </c>
      <c r="C15" s="15"/>
      <c r="D15" s="15"/>
      <c r="E15" s="15">
        <v>452433034</v>
      </c>
      <c r="F15" s="16" t="s">
        <v>27</v>
      </c>
      <c r="G15" s="15"/>
      <c r="H15" s="17" t="s">
        <v>28</v>
      </c>
      <c r="I15" s="15"/>
      <c r="J15" s="18"/>
      <c r="K15" s="18">
        <v>76.510000000000005</v>
      </c>
      <c r="L15" s="19">
        <f t="shared" si="0"/>
        <v>3887306.7800000007</v>
      </c>
    </row>
    <row r="16" spans="2:13" x14ac:dyDescent="0.3">
      <c r="B16" s="14">
        <v>44721</v>
      </c>
      <c r="C16" s="15"/>
      <c r="D16" s="15"/>
      <c r="E16" s="15">
        <v>452400016</v>
      </c>
      <c r="F16" s="16" t="s">
        <v>25</v>
      </c>
      <c r="G16" s="15"/>
      <c r="H16" s="17" t="s">
        <v>26</v>
      </c>
      <c r="I16" s="15"/>
      <c r="J16" s="18"/>
      <c r="K16" s="18">
        <v>68160</v>
      </c>
      <c r="L16" s="19">
        <f t="shared" si="0"/>
        <v>3819146.7800000007</v>
      </c>
    </row>
    <row r="17" spans="2:12" x14ac:dyDescent="0.3">
      <c r="B17" s="14">
        <v>44722</v>
      </c>
      <c r="C17" s="15"/>
      <c r="D17" s="15"/>
      <c r="E17" s="15">
        <v>452432361</v>
      </c>
      <c r="F17" s="16" t="s">
        <v>27</v>
      </c>
      <c r="G17" s="15"/>
      <c r="H17" s="17" t="s">
        <v>28</v>
      </c>
      <c r="I17" s="15"/>
      <c r="J17" s="18"/>
      <c r="K17" s="18">
        <v>102.24</v>
      </c>
      <c r="L17" s="19">
        <f t="shared" si="0"/>
        <v>3819044.5400000005</v>
      </c>
    </row>
    <row r="18" spans="2:12" x14ac:dyDescent="0.3">
      <c r="B18" s="14">
        <v>44733</v>
      </c>
      <c r="C18" s="15"/>
      <c r="D18" s="15"/>
      <c r="E18" s="22">
        <v>270152051</v>
      </c>
      <c r="F18" s="16" t="s">
        <v>25</v>
      </c>
      <c r="G18" s="15"/>
      <c r="H18" s="17" t="s">
        <v>26</v>
      </c>
      <c r="I18" s="15"/>
      <c r="J18" s="18"/>
      <c r="K18" s="18">
        <v>10800</v>
      </c>
      <c r="L18" s="19">
        <f>+J18-K18+L17</f>
        <v>3808244.5400000005</v>
      </c>
    </row>
    <row r="19" spans="2:12" x14ac:dyDescent="0.3">
      <c r="B19" s="14">
        <v>44733</v>
      </c>
      <c r="C19" s="15"/>
      <c r="D19" s="15"/>
      <c r="E19" s="15">
        <v>927015205</v>
      </c>
      <c r="F19" s="23" t="s">
        <v>27</v>
      </c>
      <c r="G19" s="15"/>
      <c r="H19" s="24" t="s">
        <v>28</v>
      </c>
      <c r="I19" s="15"/>
      <c r="J19" s="18"/>
      <c r="K19" s="18">
        <v>16.2</v>
      </c>
      <c r="L19" s="19">
        <f>+J19-K19+L18</f>
        <v>3808228.3400000003</v>
      </c>
    </row>
    <row r="20" spans="2:12" x14ac:dyDescent="0.3">
      <c r="B20" s="14">
        <v>44733</v>
      </c>
      <c r="C20" s="15"/>
      <c r="D20" s="15"/>
      <c r="E20" s="25" t="s">
        <v>31</v>
      </c>
      <c r="F20" s="16" t="s">
        <v>25</v>
      </c>
      <c r="G20" s="15"/>
      <c r="H20" s="17" t="s">
        <v>26</v>
      </c>
      <c r="I20" s="15"/>
      <c r="J20" s="18"/>
      <c r="K20" s="18">
        <v>16380</v>
      </c>
      <c r="L20" s="19">
        <f t="shared" si="0"/>
        <v>3791848.3400000003</v>
      </c>
    </row>
    <row r="21" spans="2:12" x14ac:dyDescent="0.3">
      <c r="B21" s="14">
        <v>44733</v>
      </c>
      <c r="C21" s="15"/>
      <c r="D21" s="15"/>
      <c r="E21" s="25" t="s">
        <v>32</v>
      </c>
      <c r="F21" s="23" t="s">
        <v>27</v>
      </c>
      <c r="G21" s="15"/>
      <c r="H21" t="s">
        <v>28</v>
      </c>
      <c r="I21" s="15"/>
      <c r="J21" s="18"/>
      <c r="K21" s="18">
        <v>24.57</v>
      </c>
      <c r="L21" s="19">
        <f t="shared" si="0"/>
        <v>3791823.7700000005</v>
      </c>
    </row>
    <row r="22" spans="2:12" x14ac:dyDescent="0.3">
      <c r="B22" s="14">
        <v>44733</v>
      </c>
      <c r="C22" s="15"/>
      <c r="D22" s="15"/>
      <c r="E22" s="25" t="s">
        <v>33</v>
      </c>
      <c r="F22" s="23" t="s">
        <v>25</v>
      </c>
      <c r="G22" s="15"/>
      <c r="H22" s="17" t="s">
        <v>26</v>
      </c>
      <c r="I22" s="15"/>
      <c r="J22" s="18"/>
      <c r="K22" s="18">
        <v>10800</v>
      </c>
      <c r="L22" s="19">
        <f t="shared" si="0"/>
        <v>3781023.7700000005</v>
      </c>
    </row>
    <row r="23" spans="2:12" x14ac:dyDescent="0.3">
      <c r="B23" s="14">
        <v>44733</v>
      </c>
      <c r="C23" s="15"/>
      <c r="D23" s="15"/>
      <c r="E23" s="25" t="s">
        <v>34</v>
      </c>
      <c r="F23" s="16" t="s">
        <v>27</v>
      </c>
      <c r="G23" s="15"/>
      <c r="H23" s="17" t="s">
        <v>28</v>
      </c>
      <c r="I23" s="15"/>
      <c r="J23" s="18"/>
      <c r="K23" s="18">
        <v>16.2</v>
      </c>
      <c r="L23" s="19">
        <f t="shared" si="0"/>
        <v>3781007.5700000003</v>
      </c>
    </row>
    <row r="24" spans="2:12" x14ac:dyDescent="0.3">
      <c r="B24" s="14">
        <v>44733</v>
      </c>
      <c r="C24" s="15"/>
      <c r="D24" s="15"/>
      <c r="E24" s="25" t="s">
        <v>35</v>
      </c>
      <c r="F24" s="23" t="s">
        <v>25</v>
      </c>
      <c r="G24" s="15"/>
      <c r="H24" s="17" t="s">
        <v>26</v>
      </c>
      <c r="I24" s="15"/>
      <c r="J24" s="18"/>
      <c r="K24" s="18">
        <v>10800</v>
      </c>
      <c r="L24" s="19">
        <f t="shared" si="0"/>
        <v>3770207.5700000003</v>
      </c>
    </row>
    <row r="25" spans="2:12" x14ac:dyDescent="0.3">
      <c r="B25" s="14">
        <v>44733</v>
      </c>
      <c r="C25" s="15"/>
      <c r="D25" s="15"/>
      <c r="E25" s="25" t="s">
        <v>36</v>
      </c>
      <c r="F25" s="16" t="s">
        <v>27</v>
      </c>
      <c r="G25" s="15"/>
      <c r="H25" s="17" t="s">
        <v>28</v>
      </c>
      <c r="I25" s="15"/>
      <c r="J25" s="18"/>
      <c r="K25" s="18">
        <v>16.2</v>
      </c>
      <c r="L25" s="19">
        <f t="shared" si="0"/>
        <v>3770191.37</v>
      </c>
    </row>
    <row r="26" spans="2:12" x14ac:dyDescent="0.3">
      <c r="B26" s="14">
        <v>44734</v>
      </c>
      <c r="C26" s="15"/>
      <c r="D26" s="15"/>
      <c r="E26" s="25" t="s">
        <v>37</v>
      </c>
      <c r="F26" s="23" t="s">
        <v>25</v>
      </c>
      <c r="G26" s="15"/>
      <c r="H26" t="s">
        <v>26</v>
      </c>
      <c r="I26" s="15"/>
      <c r="J26" s="18"/>
      <c r="K26" s="18">
        <v>763062.5</v>
      </c>
      <c r="L26" s="19">
        <f t="shared" si="0"/>
        <v>3007128.87</v>
      </c>
    </row>
    <row r="27" spans="2:12" x14ac:dyDescent="0.3">
      <c r="B27" s="14">
        <v>44735</v>
      </c>
      <c r="C27" s="15"/>
      <c r="D27" s="15"/>
      <c r="E27" s="25" t="s">
        <v>38</v>
      </c>
      <c r="F27" s="16" t="s">
        <v>27</v>
      </c>
      <c r="G27" s="15"/>
      <c r="H27" s="17" t="s">
        <v>39</v>
      </c>
      <c r="I27" s="15"/>
      <c r="J27" s="18"/>
      <c r="K27" s="18">
        <v>1144.5899999999999</v>
      </c>
      <c r="L27" s="19">
        <f t="shared" si="0"/>
        <v>3005984.2800000003</v>
      </c>
    </row>
    <row r="28" spans="2:12" x14ac:dyDescent="0.3">
      <c r="B28" s="14">
        <v>44740</v>
      </c>
      <c r="C28" s="15"/>
      <c r="D28" s="15"/>
      <c r="E28" s="15">
        <v>270986256</v>
      </c>
      <c r="F28" s="23" t="s">
        <v>40</v>
      </c>
      <c r="G28" s="15"/>
      <c r="H28" s="17" t="s">
        <v>41</v>
      </c>
      <c r="I28" s="15"/>
      <c r="J28" s="18"/>
      <c r="K28" s="18">
        <v>100</v>
      </c>
      <c r="L28" s="19">
        <f t="shared" si="0"/>
        <v>3005884.2800000003</v>
      </c>
    </row>
    <row r="29" spans="2:12" x14ac:dyDescent="0.3">
      <c r="B29" s="14">
        <v>44740</v>
      </c>
      <c r="C29" s="15"/>
      <c r="D29" s="15"/>
      <c r="E29" s="15">
        <v>927098625</v>
      </c>
      <c r="F29" s="16" t="s">
        <v>27</v>
      </c>
      <c r="G29" s="15"/>
      <c r="H29" s="17" t="s">
        <v>28</v>
      </c>
      <c r="I29" s="15"/>
      <c r="J29" s="18"/>
      <c r="K29" s="18">
        <v>0.15</v>
      </c>
      <c r="L29" s="19">
        <f t="shared" si="0"/>
        <v>3005884.1300000004</v>
      </c>
    </row>
    <row r="30" spans="2:12" x14ac:dyDescent="0.3">
      <c r="B30" s="14">
        <v>44742</v>
      </c>
      <c r="C30" s="15"/>
      <c r="D30" s="15"/>
      <c r="E30" s="15">
        <v>271301117</v>
      </c>
      <c r="F30" s="23" t="s">
        <v>40</v>
      </c>
      <c r="G30" s="15"/>
      <c r="H30" s="17" t="s">
        <v>42</v>
      </c>
      <c r="I30" s="15"/>
      <c r="J30" s="18"/>
      <c r="K30" s="18">
        <v>5145</v>
      </c>
      <c r="L30" s="19">
        <f t="shared" si="0"/>
        <v>3000739.1300000004</v>
      </c>
    </row>
    <row r="31" spans="2:12" x14ac:dyDescent="0.3">
      <c r="B31" s="14">
        <v>44742</v>
      </c>
      <c r="C31" s="15"/>
      <c r="D31" s="15"/>
      <c r="E31" s="15">
        <v>927130111</v>
      </c>
      <c r="F31" s="16" t="s">
        <v>27</v>
      </c>
      <c r="G31" s="15"/>
      <c r="H31" s="17" t="s">
        <v>28</v>
      </c>
      <c r="I31" s="15"/>
      <c r="J31" s="18"/>
      <c r="K31" s="26">
        <v>7.72</v>
      </c>
      <c r="L31" s="19">
        <f t="shared" si="0"/>
        <v>3000731.41</v>
      </c>
    </row>
    <row r="32" spans="2:12" x14ac:dyDescent="0.3">
      <c r="B32" s="14">
        <v>44742</v>
      </c>
      <c r="C32" s="15"/>
      <c r="D32" s="15"/>
      <c r="E32" s="22">
        <v>271301122</v>
      </c>
      <c r="F32" s="23" t="s">
        <v>40</v>
      </c>
      <c r="G32" s="15"/>
      <c r="H32" s="17" t="s">
        <v>42</v>
      </c>
      <c r="I32" s="15"/>
      <c r="J32" s="18"/>
      <c r="K32" s="26">
        <v>5145</v>
      </c>
      <c r="L32" s="19">
        <f t="shared" si="0"/>
        <v>2995586.41</v>
      </c>
    </row>
    <row r="33" spans="2:14" x14ac:dyDescent="0.3">
      <c r="B33" s="14">
        <v>44742</v>
      </c>
      <c r="C33" s="15"/>
      <c r="D33" s="15"/>
      <c r="E33" s="22">
        <v>927130112</v>
      </c>
      <c r="F33" s="16" t="s">
        <v>27</v>
      </c>
      <c r="G33" s="15"/>
      <c r="H33" s="17" t="s">
        <v>28</v>
      </c>
      <c r="I33" s="15"/>
      <c r="J33" s="18"/>
      <c r="K33" s="26">
        <v>7.72</v>
      </c>
      <c r="L33" s="19">
        <f t="shared" si="0"/>
        <v>2995578.69</v>
      </c>
    </row>
    <row r="34" spans="2:14" x14ac:dyDescent="0.3">
      <c r="B34" s="14">
        <v>44742</v>
      </c>
      <c r="C34" s="15"/>
      <c r="D34" s="15"/>
      <c r="E34" s="22">
        <v>271301129</v>
      </c>
      <c r="F34" s="23" t="s">
        <v>40</v>
      </c>
      <c r="G34" s="15"/>
      <c r="H34" s="17" t="s">
        <v>42</v>
      </c>
      <c r="I34" s="15"/>
      <c r="J34" s="18"/>
      <c r="K34" s="26">
        <v>5932.5</v>
      </c>
      <c r="L34" s="19">
        <f t="shared" si="0"/>
        <v>2989646.19</v>
      </c>
    </row>
    <row r="35" spans="2:14" x14ac:dyDescent="0.3">
      <c r="B35" s="14">
        <v>44742</v>
      </c>
      <c r="C35" s="15"/>
      <c r="D35" s="15"/>
      <c r="E35" s="22">
        <v>927130112</v>
      </c>
      <c r="F35" s="16" t="s">
        <v>27</v>
      </c>
      <c r="G35" s="15"/>
      <c r="H35" s="17" t="s">
        <v>28</v>
      </c>
      <c r="I35" s="15"/>
      <c r="J35" s="18"/>
      <c r="K35" s="26">
        <v>8.9</v>
      </c>
      <c r="L35" s="19">
        <f t="shared" si="0"/>
        <v>2989637.29</v>
      </c>
    </row>
    <row r="36" spans="2:14" x14ac:dyDescent="0.3">
      <c r="B36" s="14">
        <v>44742</v>
      </c>
      <c r="C36" s="15"/>
      <c r="D36" s="15"/>
      <c r="E36" s="22">
        <v>271301136</v>
      </c>
      <c r="F36" s="23" t="s">
        <v>40</v>
      </c>
      <c r="G36" s="15"/>
      <c r="H36" s="17" t="s">
        <v>42</v>
      </c>
      <c r="I36" s="15"/>
      <c r="J36" s="18"/>
      <c r="K36" s="26">
        <v>5250</v>
      </c>
      <c r="L36" s="19">
        <f t="shared" si="0"/>
        <v>2984387.29</v>
      </c>
    </row>
    <row r="37" spans="2:14" x14ac:dyDescent="0.3">
      <c r="B37" s="14">
        <v>44742</v>
      </c>
      <c r="C37" s="15"/>
      <c r="D37" s="15"/>
      <c r="E37" s="22">
        <v>927130113</v>
      </c>
      <c r="F37" s="16" t="s">
        <v>27</v>
      </c>
      <c r="G37" s="15"/>
      <c r="H37" s="17" t="s">
        <v>28</v>
      </c>
      <c r="I37" s="15"/>
      <c r="J37" s="18"/>
      <c r="K37" s="26">
        <v>7.88</v>
      </c>
      <c r="L37" s="19">
        <f t="shared" si="0"/>
        <v>2984379.41</v>
      </c>
    </row>
    <row r="38" spans="2:14" x14ac:dyDescent="0.3">
      <c r="B38" s="14">
        <v>44742</v>
      </c>
      <c r="C38" s="15"/>
      <c r="D38" s="15"/>
      <c r="E38" s="22">
        <v>271301815</v>
      </c>
      <c r="F38" s="23" t="s">
        <v>40</v>
      </c>
      <c r="G38" s="15"/>
      <c r="H38" s="17" t="s">
        <v>42</v>
      </c>
      <c r="I38" s="15"/>
      <c r="J38" s="18"/>
      <c r="K38" s="26">
        <v>17200</v>
      </c>
      <c r="L38" s="19">
        <f t="shared" si="0"/>
        <v>2967179.41</v>
      </c>
    </row>
    <row r="39" spans="2:14" x14ac:dyDescent="0.3">
      <c r="B39" s="14">
        <v>44742</v>
      </c>
      <c r="C39" s="15"/>
      <c r="D39" s="15"/>
      <c r="E39" s="22">
        <v>927130181</v>
      </c>
      <c r="F39" s="16" t="s">
        <v>27</v>
      </c>
      <c r="G39" s="15"/>
      <c r="H39" s="17" t="s">
        <v>28</v>
      </c>
      <c r="I39" s="15"/>
      <c r="J39" s="18"/>
      <c r="K39" s="26">
        <v>25.8</v>
      </c>
      <c r="L39" s="19">
        <f t="shared" si="0"/>
        <v>2967153.6100000003</v>
      </c>
    </row>
    <row r="40" spans="2:14" x14ac:dyDescent="0.3">
      <c r="B40" s="14">
        <v>44742</v>
      </c>
      <c r="C40" s="15"/>
      <c r="D40" s="15"/>
      <c r="E40" s="22">
        <v>271301822</v>
      </c>
      <c r="F40" s="23" t="s">
        <v>40</v>
      </c>
      <c r="G40" s="15"/>
      <c r="H40" s="17" t="s">
        <v>42</v>
      </c>
      <c r="I40" s="15"/>
      <c r="J40" s="18"/>
      <c r="K40" s="26">
        <v>19900</v>
      </c>
      <c r="L40" s="19">
        <f t="shared" si="0"/>
        <v>2947253.6100000003</v>
      </c>
    </row>
    <row r="41" spans="2:14" x14ac:dyDescent="0.3">
      <c r="B41" s="14">
        <v>44742</v>
      </c>
      <c r="C41" s="15"/>
      <c r="D41" s="15"/>
      <c r="E41" s="22">
        <v>927130182</v>
      </c>
      <c r="F41" s="16" t="s">
        <v>27</v>
      </c>
      <c r="G41" s="15"/>
      <c r="H41" s="17" t="s">
        <v>28</v>
      </c>
      <c r="I41" s="15"/>
      <c r="J41" s="18"/>
      <c r="K41" s="26">
        <v>29.85</v>
      </c>
      <c r="L41" s="19">
        <f t="shared" si="0"/>
        <v>2947223.7600000002</v>
      </c>
    </row>
    <row r="42" spans="2:14" x14ac:dyDescent="0.3">
      <c r="B42" s="14">
        <v>44742</v>
      </c>
      <c r="C42" s="15"/>
      <c r="D42" s="15"/>
      <c r="E42" s="22">
        <v>271301827</v>
      </c>
      <c r="F42" s="23" t="s">
        <v>40</v>
      </c>
      <c r="G42" s="15"/>
      <c r="H42" s="17" t="s">
        <v>42</v>
      </c>
      <c r="I42" s="15"/>
      <c r="J42" s="18"/>
      <c r="K42" s="26">
        <v>16700</v>
      </c>
      <c r="L42" s="19">
        <f t="shared" si="0"/>
        <v>2930523.7600000002</v>
      </c>
    </row>
    <row r="43" spans="2:14" x14ac:dyDescent="0.3">
      <c r="B43" s="14">
        <v>44742</v>
      </c>
      <c r="C43" s="15"/>
      <c r="D43" s="15"/>
      <c r="E43" s="22">
        <v>927130182</v>
      </c>
      <c r="F43" s="16" t="s">
        <v>27</v>
      </c>
      <c r="G43" s="15"/>
      <c r="H43" s="27" t="s">
        <v>28</v>
      </c>
      <c r="I43" s="15"/>
      <c r="J43" s="18"/>
      <c r="K43" s="28">
        <v>25.05</v>
      </c>
      <c r="L43" s="19">
        <f t="shared" si="0"/>
        <v>2930498.7100000004</v>
      </c>
    </row>
    <row r="44" spans="2:14" x14ac:dyDescent="0.3">
      <c r="B44" s="14">
        <v>44742</v>
      </c>
      <c r="C44" s="15"/>
      <c r="D44" s="15"/>
      <c r="E44" s="22">
        <v>999000002</v>
      </c>
      <c r="F44" s="23" t="s">
        <v>43</v>
      </c>
      <c r="G44" s="15"/>
      <c r="H44" s="27" t="s">
        <v>44</v>
      </c>
      <c r="I44" s="15"/>
      <c r="J44" s="18"/>
      <c r="K44" s="28">
        <v>175</v>
      </c>
      <c r="L44" s="19">
        <f t="shared" si="0"/>
        <v>2930323.7100000004</v>
      </c>
    </row>
    <row r="45" spans="2:14" x14ac:dyDescent="0.3">
      <c r="B45" s="29"/>
      <c r="C45" s="30"/>
      <c r="D45" s="30"/>
      <c r="E45" s="30"/>
      <c r="F45" s="31"/>
      <c r="G45" s="30"/>
      <c r="H45" s="32"/>
      <c r="I45" s="30"/>
      <c r="J45" s="33"/>
      <c r="K45" s="34"/>
      <c r="L45" s="19">
        <f t="shared" si="0"/>
        <v>2930323.7100000004</v>
      </c>
      <c r="N45" s="12"/>
    </row>
    <row r="46" spans="2:14" ht="18" thickBot="1" x14ac:dyDescent="0.4">
      <c r="B46" s="35" t="s">
        <v>45</v>
      </c>
      <c r="C46" s="36"/>
      <c r="D46" s="36"/>
      <c r="E46" s="36"/>
      <c r="F46" s="35"/>
      <c r="G46" s="35"/>
      <c r="H46" s="37"/>
      <c r="I46" s="36"/>
      <c r="J46" s="38">
        <f>+SUM(J9:J44)</f>
        <v>0</v>
      </c>
      <c r="K46" s="38">
        <f>SUM(K10:K45)</f>
        <v>1214068.1199999999</v>
      </c>
      <c r="L46" s="39">
        <f>+L45</f>
        <v>2930323.7100000004</v>
      </c>
      <c r="N46" s="40"/>
    </row>
    <row r="47" spans="2:14" ht="17.25" thickTop="1" x14ac:dyDescent="0.3">
      <c r="L47" s="41"/>
    </row>
    <row r="51" spans="2:13" ht="15" x14ac:dyDescent="0.3">
      <c r="F51" s="42" t="s">
        <v>46</v>
      </c>
      <c r="H51" s="42" t="s">
        <v>47</v>
      </c>
      <c r="J51" s="43" t="s">
        <v>48</v>
      </c>
      <c r="K51" s="43"/>
      <c r="L51" s="43"/>
    </row>
    <row r="52" spans="2:13" ht="15" x14ac:dyDescent="0.3">
      <c r="C52" s="44"/>
      <c r="D52" s="44"/>
      <c r="E52" s="45"/>
      <c r="F52" s="46" t="s">
        <v>49</v>
      </c>
      <c r="G52" s="46"/>
      <c r="H52" s="46" t="s">
        <v>50</v>
      </c>
      <c r="J52" s="1" t="s">
        <v>50</v>
      </c>
      <c r="K52" s="1"/>
      <c r="L52" s="1"/>
    </row>
    <row r="53" spans="2:13" ht="15" x14ac:dyDescent="0.3">
      <c r="C53" s="44"/>
      <c r="D53" s="44"/>
      <c r="E53" s="45"/>
      <c r="F53" s="46" t="s">
        <v>51</v>
      </c>
      <c r="G53" s="46"/>
      <c r="H53" s="46" t="s">
        <v>52</v>
      </c>
      <c r="J53" s="1" t="s">
        <v>53</v>
      </c>
      <c r="K53" s="1"/>
      <c r="L53" s="1"/>
    </row>
    <row r="55" spans="2:13" x14ac:dyDescent="0.3">
      <c r="J55" s="47"/>
      <c r="K55" s="47"/>
    </row>
    <row r="56" spans="2:13" s="49" customFormat="1" x14ac:dyDescent="0.3">
      <c r="J56" s="50"/>
      <c r="K56" s="50"/>
      <c r="L56" s="51"/>
    </row>
    <row r="60" spans="2:13" x14ac:dyDescent="0.3">
      <c r="M60" s="44"/>
    </row>
    <row r="61" spans="2:13" ht="15" x14ac:dyDescent="0.3">
      <c r="B61" s="1" t="s">
        <v>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44"/>
    </row>
    <row r="62" spans="2:13" ht="15" x14ac:dyDescent="0.3">
      <c r="B62" s="1" t="s">
        <v>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44"/>
    </row>
    <row r="63" spans="2:13" ht="15" x14ac:dyDescent="0.3">
      <c r="B63" s="1" t="s">
        <v>54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52"/>
    </row>
    <row r="64" spans="2:13" ht="15" x14ac:dyDescent="0.3">
      <c r="B64" s="3" t="str">
        <f>+B5</f>
        <v>JUNIO DEL 2022</v>
      </c>
      <c r="C64" s="3"/>
      <c r="D64" s="3"/>
      <c r="E64" s="3"/>
      <c r="F64" s="3"/>
      <c r="G64" s="3"/>
      <c r="H64" s="3"/>
      <c r="I64" s="3"/>
      <c r="J64" s="3"/>
      <c r="K64" s="3"/>
      <c r="L64" s="3"/>
    </row>
    <row r="66" spans="2:14" ht="17.25" x14ac:dyDescent="0.35">
      <c r="B66" s="7" t="s">
        <v>15</v>
      </c>
      <c r="C66" s="7" t="s">
        <v>55</v>
      </c>
      <c r="D66" s="7" t="s">
        <v>17</v>
      </c>
      <c r="E66" s="7" t="s">
        <v>18</v>
      </c>
      <c r="F66" s="7" t="s">
        <v>19</v>
      </c>
      <c r="G66" s="7"/>
      <c r="H66" s="7" t="s">
        <v>20</v>
      </c>
      <c r="I66" s="7"/>
      <c r="J66" s="8" t="s">
        <v>21</v>
      </c>
      <c r="K66" s="8" t="s">
        <v>22</v>
      </c>
      <c r="L66" s="9" t="s">
        <v>23</v>
      </c>
      <c r="M66" s="12"/>
    </row>
    <row r="67" spans="2:14" x14ac:dyDescent="0.3">
      <c r="B67" s="53"/>
      <c r="C67" s="45"/>
      <c r="F67" s="54"/>
      <c r="H67" s="11" t="s">
        <v>24</v>
      </c>
      <c r="L67" s="13">
        <f>+'[1]Mayo 2022'!L98</f>
        <v>1020401193.1063397</v>
      </c>
      <c r="M67" s="12"/>
    </row>
    <row r="68" spans="2:14" ht="45" x14ac:dyDescent="0.3">
      <c r="B68" s="55">
        <v>44713</v>
      </c>
      <c r="C68" s="16">
        <v>1034</v>
      </c>
      <c r="D68" s="15"/>
      <c r="E68" s="56" t="s">
        <v>56</v>
      </c>
      <c r="F68" s="57" t="s">
        <v>57</v>
      </c>
      <c r="G68" s="15"/>
      <c r="H68" s="58" t="s">
        <v>58</v>
      </c>
      <c r="I68" s="15"/>
      <c r="J68" s="59"/>
      <c r="K68" s="60">
        <v>63532.54</v>
      </c>
      <c r="L68" s="61">
        <f>+L67+J68-K68</f>
        <v>1020337660.5663397</v>
      </c>
      <c r="M68" s="12"/>
    </row>
    <row r="69" spans="2:14" ht="45" x14ac:dyDescent="0.3">
      <c r="B69" s="55">
        <v>44713</v>
      </c>
      <c r="C69" s="16">
        <v>1042</v>
      </c>
      <c r="D69" s="15"/>
      <c r="E69" s="56" t="s">
        <v>56</v>
      </c>
      <c r="F69" s="57" t="s">
        <v>57</v>
      </c>
      <c r="G69" s="15"/>
      <c r="H69" s="58" t="s">
        <v>59</v>
      </c>
      <c r="I69" s="15"/>
      <c r="J69" s="59"/>
      <c r="K69" s="60">
        <v>26845.87</v>
      </c>
      <c r="L69" s="61">
        <f>+L68+J69-K69</f>
        <v>1020310814.6963397</v>
      </c>
      <c r="M69" s="12"/>
    </row>
    <row r="70" spans="2:14" ht="49.5" x14ac:dyDescent="0.3">
      <c r="B70" s="55">
        <v>44714</v>
      </c>
      <c r="C70" s="16">
        <v>1060</v>
      </c>
      <c r="D70" s="15"/>
      <c r="E70" s="15" t="s">
        <v>60</v>
      </c>
      <c r="F70" s="57" t="s">
        <v>61</v>
      </c>
      <c r="G70" s="15"/>
      <c r="H70" s="58" t="s">
        <v>62</v>
      </c>
      <c r="I70" s="15"/>
      <c r="J70" s="59"/>
      <c r="K70" s="60">
        <v>34143432.450000003</v>
      </c>
      <c r="L70" s="61">
        <f t="shared" ref="L70:L71" si="1">+L69+J70-K70</f>
        <v>986167382.24633968</v>
      </c>
      <c r="M70" s="12"/>
    </row>
    <row r="71" spans="2:14" ht="66" x14ac:dyDescent="0.3">
      <c r="B71" s="55">
        <v>44715</v>
      </c>
      <c r="C71" s="16">
        <v>1071</v>
      </c>
      <c r="D71" s="15"/>
      <c r="E71" s="56" t="s">
        <v>63</v>
      </c>
      <c r="F71" s="57" t="s">
        <v>64</v>
      </c>
      <c r="G71" s="15"/>
      <c r="H71" s="58" t="s">
        <v>65</v>
      </c>
      <c r="I71" s="15"/>
      <c r="J71" s="59"/>
      <c r="K71" s="60">
        <v>1500000</v>
      </c>
      <c r="L71" s="61">
        <f t="shared" si="1"/>
        <v>984667382.24633968</v>
      </c>
      <c r="M71" s="12"/>
    </row>
    <row r="72" spans="2:14" x14ac:dyDescent="0.3">
      <c r="B72" s="55">
        <v>44714</v>
      </c>
      <c r="C72" s="16"/>
      <c r="D72" s="15"/>
      <c r="E72" s="15"/>
      <c r="F72" s="57" t="s">
        <v>66</v>
      </c>
      <c r="G72" s="15"/>
      <c r="H72" s="58" t="s">
        <v>67</v>
      </c>
      <c r="I72" s="15"/>
      <c r="J72" s="60">
        <v>104266758.897975</v>
      </c>
      <c r="K72" s="60"/>
      <c r="L72" s="61">
        <f>+L71+J72-K72</f>
        <v>1088934141.1443148</v>
      </c>
      <c r="M72" s="12"/>
    </row>
    <row r="73" spans="2:14" x14ac:dyDescent="0.3">
      <c r="B73" s="55">
        <v>44719</v>
      </c>
      <c r="C73" s="16"/>
      <c r="D73" s="15"/>
      <c r="E73" s="15"/>
      <c r="F73" s="57" t="s">
        <v>66</v>
      </c>
      <c r="G73" s="15"/>
      <c r="H73" s="58" t="s">
        <v>68</v>
      </c>
      <c r="I73" s="15"/>
      <c r="J73" s="60">
        <v>2607768.109375</v>
      </c>
      <c r="K73" s="60"/>
      <c r="L73" s="61">
        <f t="shared" ref="L73:L118" si="2">+L72+J73-K73</f>
        <v>1091541909.2536898</v>
      </c>
      <c r="M73" s="12"/>
    </row>
    <row r="74" spans="2:14" ht="49.5" x14ac:dyDescent="0.3">
      <c r="B74" s="55">
        <v>44719</v>
      </c>
      <c r="C74" s="16">
        <v>1074</v>
      </c>
      <c r="D74" s="15"/>
      <c r="E74" s="15" t="s">
        <v>69</v>
      </c>
      <c r="F74" s="57" t="s">
        <v>70</v>
      </c>
      <c r="G74" s="15"/>
      <c r="H74" s="58" t="s">
        <v>71</v>
      </c>
      <c r="I74" s="15"/>
      <c r="J74" s="59"/>
      <c r="K74" s="59">
        <v>40710</v>
      </c>
      <c r="L74" s="61">
        <f t="shared" si="2"/>
        <v>1091501199.2536898</v>
      </c>
    </row>
    <row r="75" spans="2:14" ht="33" x14ac:dyDescent="0.3">
      <c r="B75" s="55" t="s">
        <v>72</v>
      </c>
      <c r="C75" s="16">
        <v>1076</v>
      </c>
      <c r="D75" s="15"/>
      <c r="E75" s="15" t="s">
        <v>73</v>
      </c>
      <c r="F75" s="57" t="s">
        <v>74</v>
      </c>
      <c r="G75" s="15"/>
      <c r="H75" s="58" t="s">
        <v>75</v>
      </c>
      <c r="I75" s="15"/>
      <c r="J75" s="59"/>
      <c r="K75" s="59">
        <v>2076</v>
      </c>
      <c r="L75" s="61">
        <f t="shared" si="2"/>
        <v>1091499123.2536898</v>
      </c>
    </row>
    <row r="76" spans="2:14" ht="49.5" x14ac:dyDescent="0.3">
      <c r="B76" s="55">
        <v>44719</v>
      </c>
      <c r="C76" s="16">
        <v>1079</v>
      </c>
      <c r="D76" s="16"/>
      <c r="E76" s="57" t="s">
        <v>73</v>
      </c>
      <c r="F76" s="57" t="s">
        <v>76</v>
      </c>
      <c r="G76" s="15"/>
      <c r="H76" s="58" t="s">
        <v>77</v>
      </c>
      <c r="I76" s="15"/>
      <c r="J76" s="59"/>
      <c r="K76" s="59">
        <v>57820</v>
      </c>
      <c r="L76" s="61">
        <f t="shared" si="2"/>
        <v>1091441303.2536898</v>
      </c>
    </row>
    <row r="77" spans="2:14" ht="49.5" x14ac:dyDescent="0.3">
      <c r="B77" s="55" t="s">
        <v>72</v>
      </c>
      <c r="C77" s="16">
        <v>1083</v>
      </c>
      <c r="D77" s="16"/>
      <c r="E77" s="17" t="s">
        <v>78</v>
      </c>
      <c r="F77" s="57" t="s">
        <v>79</v>
      </c>
      <c r="G77" s="15"/>
      <c r="H77" s="58" t="s">
        <v>80</v>
      </c>
      <c r="I77" s="15"/>
      <c r="J77" s="59"/>
      <c r="K77" s="59">
        <v>19991.8</v>
      </c>
      <c r="L77" s="61">
        <f t="shared" si="2"/>
        <v>1091421311.4536898</v>
      </c>
    </row>
    <row r="78" spans="2:14" ht="49.5" x14ac:dyDescent="0.3">
      <c r="B78" s="55" t="s">
        <v>72</v>
      </c>
      <c r="C78" s="16">
        <v>1087</v>
      </c>
      <c r="D78" s="16"/>
      <c r="E78" s="17" t="s">
        <v>69</v>
      </c>
      <c r="F78" s="57" t="s">
        <v>81</v>
      </c>
      <c r="G78" s="15"/>
      <c r="H78" s="58" t="s">
        <v>82</v>
      </c>
      <c r="I78" s="15"/>
      <c r="J78" s="59"/>
      <c r="K78" s="59">
        <v>12602.4</v>
      </c>
      <c r="L78" s="61">
        <f t="shared" si="2"/>
        <v>1091408709.0536897</v>
      </c>
      <c r="N78" s="40"/>
    </row>
    <row r="79" spans="2:14" ht="49.5" x14ac:dyDescent="0.3">
      <c r="B79" s="55" t="s">
        <v>72</v>
      </c>
      <c r="C79" s="16">
        <v>1089</v>
      </c>
      <c r="D79" s="16"/>
      <c r="E79" s="17" t="s">
        <v>83</v>
      </c>
      <c r="F79" s="57" t="s">
        <v>84</v>
      </c>
      <c r="G79" s="15"/>
      <c r="H79" s="58" t="s">
        <v>85</v>
      </c>
      <c r="I79" s="15"/>
      <c r="J79" s="59"/>
      <c r="K79" s="59">
        <v>839629</v>
      </c>
      <c r="L79" s="61">
        <f t="shared" si="2"/>
        <v>1090569080.0536897</v>
      </c>
    </row>
    <row r="80" spans="2:14" ht="33" x14ac:dyDescent="0.3">
      <c r="B80" s="55">
        <v>44719</v>
      </c>
      <c r="C80" s="16">
        <v>1092</v>
      </c>
      <c r="D80" s="16"/>
      <c r="E80" s="17" t="s">
        <v>86</v>
      </c>
      <c r="F80" s="57" t="s">
        <v>87</v>
      </c>
      <c r="G80" s="15"/>
      <c r="H80" s="58" t="s">
        <v>88</v>
      </c>
      <c r="I80" s="15"/>
      <c r="J80" s="59"/>
      <c r="K80" s="59">
        <v>114327.25</v>
      </c>
      <c r="L80" s="61">
        <f t="shared" si="2"/>
        <v>1090454752.8036897</v>
      </c>
    </row>
    <row r="81" spans="2:13" ht="66" x14ac:dyDescent="0.3">
      <c r="B81" s="55">
        <v>44719</v>
      </c>
      <c r="C81" s="16">
        <v>1094</v>
      </c>
      <c r="D81" s="16"/>
      <c r="E81" s="57" t="s">
        <v>89</v>
      </c>
      <c r="F81" s="57" t="s">
        <v>90</v>
      </c>
      <c r="G81" s="15"/>
      <c r="H81" s="58" t="s">
        <v>91</v>
      </c>
      <c r="I81" s="15"/>
      <c r="J81" s="59"/>
      <c r="K81" s="59">
        <v>424800</v>
      </c>
      <c r="L81" s="61">
        <f t="shared" si="2"/>
        <v>1090029952.8036897</v>
      </c>
    </row>
    <row r="82" spans="2:13" ht="33" x14ac:dyDescent="0.3">
      <c r="B82" s="55">
        <v>44719</v>
      </c>
      <c r="C82" s="16">
        <v>1098</v>
      </c>
      <c r="D82" s="16"/>
      <c r="E82" s="57" t="s">
        <v>92</v>
      </c>
      <c r="F82" s="57" t="s">
        <v>93</v>
      </c>
      <c r="G82" s="15"/>
      <c r="H82" s="58" t="s">
        <v>94</v>
      </c>
      <c r="I82" s="15"/>
      <c r="J82" s="59"/>
      <c r="K82" s="59">
        <v>971783.59</v>
      </c>
      <c r="L82" s="61">
        <f t="shared" si="2"/>
        <v>1089058169.2136898</v>
      </c>
    </row>
    <row r="83" spans="2:13" ht="66" x14ac:dyDescent="0.3">
      <c r="B83" s="55" t="s">
        <v>72</v>
      </c>
      <c r="C83" s="16">
        <v>1103</v>
      </c>
      <c r="D83" s="16"/>
      <c r="E83" s="57" t="s">
        <v>95</v>
      </c>
      <c r="F83" s="57" t="s">
        <v>96</v>
      </c>
      <c r="G83" s="15"/>
      <c r="H83" s="58" t="s">
        <v>97</v>
      </c>
      <c r="I83" s="15"/>
      <c r="J83" s="59"/>
      <c r="K83" s="59">
        <v>11800</v>
      </c>
      <c r="L83" s="61">
        <f t="shared" si="2"/>
        <v>1089046369.2136898</v>
      </c>
    </row>
    <row r="84" spans="2:13" ht="33" x14ac:dyDescent="0.3">
      <c r="B84" s="55" t="s">
        <v>72</v>
      </c>
      <c r="C84" s="16">
        <v>1106</v>
      </c>
      <c r="D84" s="16"/>
      <c r="E84" s="57" t="s">
        <v>95</v>
      </c>
      <c r="F84" s="57" t="s">
        <v>98</v>
      </c>
      <c r="G84" s="15"/>
      <c r="H84" s="58" t="s">
        <v>99</v>
      </c>
      <c r="I84" s="15"/>
      <c r="J84" s="59"/>
      <c r="K84" s="59">
        <v>23600</v>
      </c>
      <c r="L84" s="61">
        <f t="shared" si="2"/>
        <v>1089022769.2136898</v>
      </c>
    </row>
    <row r="85" spans="2:13" ht="66" x14ac:dyDescent="0.3">
      <c r="B85" s="55" t="s">
        <v>72</v>
      </c>
      <c r="C85" s="16">
        <v>1110</v>
      </c>
      <c r="D85" s="16"/>
      <c r="E85" s="2" t="s">
        <v>95</v>
      </c>
      <c r="F85" s="57" t="s">
        <v>98</v>
      </c>
      <c r="G85" s="15"/>
      <c r="H85" s="58" t="s">
        <v>100</v>
      </c>
      <c r="I85" s="15"/>
      <c r="J85" s="59"/>
      <c r="K85" s="59">
        <v>11800</v>
      </c>
      <c r="L85" s="61">
        <f t="shared" si="2"/>
        <v>1089010969.2136898</v>
      </c>
    </row>
    <row r="86" spans="2:13" ht="49.5" x14ac:dyDescent="0.3">
      <c r="B86" s="55">
        <v>44719</v>
      </c>
      <c r="C86" s="16">
        <v>1114</v>
      </c>
      <c r="D86" s="16"/>
      <c r="E86" s="57" t="s">
        <v>101</v>
      </c>
      <c r="F86" s="57" t="s">
        <v>102</v>
      </c>
      <c r="G86" s="15"/>
      <c r="H86" s="58" t="s">
        <v>103</v>
      </c>
      <c r="I86" s="15"/>
      <c r="J86" s="59"/>
      <c r="K86" s="59">
        <v>89988.57</v>
      </c>
      <c r="L86" s="61">
        <f t="shared" si="2"/>
        <v>1088920980.6436899</v>
      </c>
    </row>
    <row r="87" spans="2:13" ht="49.5" x14ac:dyDescent="0.3">
      <c r="B87" s="55">
        <v>44719</v>
      </c>
      <c r="C87" s="16">
        <v>1119</v>
      </c>
      <c r="D87" s="16"/>
      <c r="E87" s="57" t="s">
        <v>63</v>
      </c>
      <c r="F87" s="57" t="s">
        <v>64</v>
      </c>
      <c r="G87" s="15"/>
      <c r="H87" s="58" t="s">
        <v>104</v>
      </c>
      <c r="I87" s="15"/>
      <c r="J87" s="59"/>
      <c r="K87" s="59">
        <v>300000</v>
      </c>
      <c r="L87" s="61">
        <f t="shared" si="2"/>
        <v>1088620980.6436899</v>
      </c>
    </row>
    <row r="88" spans="2:13" ht="33" x14ac:dyDescent="0.3">
      <c r="B88" s="55">
        <v>44719</v>
      </c>
      <c r="C88" s="16">
        <v>1121</v>
      </c>
      <c r="D88" s="16"/>
      <c r="E88" s="57" t="s">
        <v>73</v>
      </c>
      <c r="F88" s="57" t="s">
        <v>105</v>
      </c>
      <c r="G88" s="15"/>
      <c r="H88" s="58" t="s">
        <v>106</v>
      </c>
      <c r="I88" s="15"/>
      <c r="J88" s="59"/>
      <c r="K88" s="59">
        <v>23198.38</v>
      </c>
      <c r="L88" s="61">
        <f t="shared" si="2"/>
        <v>1088597782.2636898</v>
      </c>
    </row>
    <row r="89" spans="2:13" x14ac:dyDescent="0.3">
      <c r="B89" s="55">
        <v>44721</v>
      </c>
      <c r="C89" s="16"/>
      <c r="D89" s="16"/>
      <c r="E89" s="57"/>
      <c r="F89" s="57" t="s">
        <v>66</v>
      </c>
      <c r="G89" s="15"/>
      <c r="H89" s="62" t="s">
        <v>107</v>
      </c>
      <c r="I89" s="15"/>
      <c r="J89" s="60">
        <v>2829051.17</v>
      </c>
      <c r="K89" s="59"/>
      <c r="L89" s="61">
        <f t="shared" si="2"/>
        <v>1091426833.4336898</v>
      </c>
    </row>
    <row r="90" spans="2:13" ht="49.5" x14ac:dyDescent="0.3">
      <c r="B90" s="55">
        <v>44725</v>
      </c>
      <c r="C90" s="16">
        <v>1147</v>
      </c>
      <c r="D90" s="16"/>
      <c r="E90" s="57" t="s">
        <v>101</v>
      </c>
      <c r="F90" s="57" t="s">
        <v>102</v>
      </c>
      <c r="G90" s="15"/>
      <c r="H90" s="58" t="s">
        <v>108</v>
      </c>
      <c r="I90" s="15"/>
      <c r="J90" s="59"/>
      <c r="K90" s="59">
        <v>89988.56</v>
      </c>
      <c r="L90" s="61">
        <f t="shared" si="2"/>
        <v>1091336844.8736899</v>
      </c>
    </row>
    <row r="91" spans="2:13" ht="49.5" x14ac:dyDescent="0.3">
      <c r="B91" s="55">
        <v>44725</v>
      </c>
      <c r="C91" s="16">
        <v>1159</v>
      </c>
      <c r="D91" s="16"/>
      <c r="E91" s="57" t="s">
        <v>69</v>
      </c>
      <c r="F91" s="57" t="s">
        <v>109</v>
      </c>
      <c r="G91" s="15"/>
      <c r="H91" s="58" t="s">
        <v>110</v>
      </c>
      <c r="I91" s="15"/>
      <c r="J91" s="59"/>
      <c r="K91" s="59">
        <v>3421.1</v>
      </c>
      <c r="L91" s="61">
        <f t="shared" si="2"/>
        <v>1091333423.77369</v>
      </c>
    </row>
    <row r="92" spans="2:13" ht="49.5" x14ac:dyDescent="0.3">
      <c r="B92" s="55">
        <v>44725</v>
      </c>
      <c r="C92" s="16">
        <v>1161</v>
      </c>
      <c r="D92" s="16"/>
      <c r="E92" s="63" t="s">
        <v>111</v>
      </c>
      <c r="F92" s="57" t="s">
        <v>112</v>
      </c>
      <c r="G92" s="15"/>
      <c r="H92" s="58" t="s">
        <v>113</v>
      </c>
      <c r="I92" s="15"/>
      <c r="J92" s="59"/>
      <c r="K92" s="59">
        <v>4205692.04</v>
      </c>
      <c r="L92" s="61">
        <f t="shared" si="2"/>
        <v>1087127731.73369</v>
      </c>
    </row>
    <row r="93" spans="2:13" ht="45" x14ac:dyDescent="0.3">
      <c r="B93" s="55">
        <v>44726</v>
      </c>
      <c r="C93" s="16">
        <v>1168</v>
      </c>
      <c r="D93" s="16"/>
      <c r="E93" s="63" t="s">
        <v>56</v>
      </c>
      <c r="F93" s="57" t="s">
        <v>57</v>
      </c>
      <c r="G93" s="15"/>
      <c r="H93" s="58" t="s">
        <v>114</v>
      </c>
      <c r="I93" s="15"/>
      <c r="J93" s="59"/>
      <c r="K93" s="59">
        <v>124380.25</v>
      </c>
      <c r="L93" s="61">
        <f t="shared" si="2"/>
        <v>1087003351.48369</v>
      </c>
    </row>
    <row r="94" spans="2:13" ht="45" x14ac:dyDescent="0.3">
      <c r="B94" s="55">
        <v>44727</v>
      </c>
      <c r="C94" s="16">
        <v>1170</v>
      </c>
      <c r="D94" s="16"/>
      <c r="E94" s="57" t="s">
        <v>115</v>
      </c>
      <c r="F94" s="57" t="s">
        <v>57</v>
      </c>
      <c r="G94" s="15"/>
      <c r="H94" s="58" t="s">
        <v>116</v>
      </c>
      <c r="I94" s="15"/>
      <c r="J94" s="59"/>
      <c r="K94" s="59">
        <v>57645</v>
      </c>
      <c r="L94" s="61">
        <f t="shared" si="2"/>
        <v>1086945706.48369</v>
      </c>
      <c r="M94" s="20"/>
    </row>
    <row r="95" spans="2:13" ht="45" x14ac:dyDescent="0.3">
      <c r="B95" s="14" t="s">
        <v>117</v>
      </c>
      <c r="C95" s="16">
        <v>1172</v>
      </c>
      <c r="D95" s="16"/>
      <c r="E95" s="57" t="s">
        <v>118</v>
      </c>
      <c r="F95" s="57" t="s">
        <v>57</v>
      </c>
      <c r="G95" s="15"/>
      <c r="H95" s="58" t="s">
        <v>119</v>
      </c>
      <c r="I95" s="15"/>
      <c r="J95" s="59"/>
      <c r="K95" s="59">
        <v>45041.1</v>
      </c>
      <c r="L95" s="61">
        <f t="shared" si="2"/>
        <v>1086900665.3836901</v>
      </c>
    </row>
    <row r="96" spans="2:13" ht="45" x14ac:dyDescent="0.3">
      <c r="B96" s="14">
        <v>44727</v>
      </c>
      <c r="C96" s="16">
        <v>1174</v>
      </c>
      <c r="D96" s="16"/>
      <c r="E96" s="57" t="s">
        <v>120</v>
      </c>
      <c r="F96" s="57" t="s">
        <v>57</v>
      </c>
      <c r="G96" s="15"/>
      <c r="H96" s="58" t="s">
        <v>121</v>
      </c>
      <c r="I96" s="15"/>
      <c r="J96" s="59"/>
      <c r="K96" s="59">
        <v>70000</v>
      </c>
      <c r="L96" s="61">
        <f t="shared" si="2"/>
        <v>1086830665.3836901</v>
      </c>
    </row>
    <row r="97" spans="2:12" ht="45" x14ac:dyDescent="0.3">
      <c r="B97" s="14">
        <v>44727</v>
      </c>
      <c r="C97" s="16">
        <v>1176</v>
      </c>
      <c r="D97" s="16"/>
      <c r="E97" s="57" t="s">
        <v>122</v>
      </c>
      <c r="F97" s="57" t="s">
        <v>57</v>
      </c>
      <c r="G97" s="15"/>
      <c r="H97" s="58" t="s">
        <v>123</v>
      </c>
      <c r="I97" s="15"/>
      <c r="J97" s="59"/>
      <c r="K97" s="59">
        <v>2761198.75</v>
      </c>
      <c r="L97" s="61">
        <f t="shared" si="2"/>
        <v>1084069466.6336901</v>
      </c>
    </row>
    <row r="98" spans="2:12" ht="45" x14ac:dyDescent="0.3">
      <c r="B98" s="14">
        <v>44727</v>
      </c>
      <c r="C98" s="16">
        <v>1178</v>
      </c>
      <c r="D98" s="16"/>
      <c r="E98" s="57" t="s">
        <v>124</v>
      </c>
      <c r="F98" s="57" t="s">
        <v>57</v>
      </c>
      <c r="G98" s="15"/>
      <c r="H98" s="58" t="s">
        <v>125</v>
      </c>
      <c r="I98" s="15"/>
      <c r="J98" s="59"/>
      <c r="K98" s="59">
        <v>3998568.43</v>
      </c>
      <c r="L98" s="61">
        <f t="shared" si="2"/>
        <v>1080070898.2036901</v>
      </c>
    </row>
    <row r="99" spans="2:12" ht="49.5" x14ac:dyDescent="0.3">
      <c r="B99" s="14">
        <v>44727</v>
      </c>
      <c r="C99" s="16">
        <v>1180</v>
      </c>
      <c r="D99" s="16"/>
      <c r="E99" s="57" t="s">
        <v>126</v>
      </c>
      <c r="F99" s="57" t="s">
        <v>102</v>
      </c>
      <c r="G99" s="15"/>
      <c r="H99" s="58" t="s">
        <v>127</v>
      </c>
      <c r="I99" s="15"/>
      <c r="J99" s="59"/>
      <c r="K99" s="59">
        <v>44994.29</v>
      </c>
      <c r="L99" s="61">
        <f t="shared" si="2"/>
        <v>1080025903.9136901</v>
      </c>
    </row>
    <row r="100" spans="2:12" ht="66" x14ac:dyDescent="0.3">
      <c r="B100" s="14">
        <v>44727</v>
      </c>
      <c r="C100" s="16">
        <v>1182</v>
      </c>
      <c r="D100" s="16"/>
      <c r="E100" s="57" t="s">
        <v>69</v>
      </c>
      <c r="F100" s="57" t="s">
        <v>81</v>
      </c>
      <c r="G100" s="15"/>
      <c r="H100" s="58" t="s">
        <v>128</v>
      </c>
      <c r="I100" s="15"/>
      <c r="J100" s="59"/>
      <c r="K100" s="59">
        <v>59424.800000000003</v>
      </c>
      <c r="L100" s="61">
        <f t="shared" si="2"/>
        <v>1079966479.1136901</v>
      </c>
    </row>
    <row r="101" spans="2:12" ht="49.5" x14ac:dyDescent="0.3">
      <c r="B101" s="14">
        <v>44727</v>
      </c>
      <c r="C101" s="16">
        <v>1185</v>
      </c>
      <c r="D101" s="16"/>
      <c r="E101" s="57" t="s">
        <v>129</v>
      </c>
      <c r="F101" s="57" t="s">
        <v>130</v>
      </c>
      <c r="G101" s="15"/>
      <c r="H101" s="58" t="s">
        <v>131</v>
      </c>
      <c r="I101" s="15"/>
      <c r="J101" s="59"/>
      <c r="K101" s="59">
        <v>114814</v>
      </c>
      <c r="L101" s="61">
        <f t="shared" si="2"/>
        <v>1079851665.1136901</v>
      </c>
    </row>
    <row r="102" spans="2:12" ht="33" x14ac:dyDescent="0.3">
      <c r="B102" s="14" t="s">
        <v>132</v>
      </c>
      <c r="C102" s="16">
        <v>1191</v>
      </c>
      <c r="D102" s="16"/>
      <c r="E102" s="57" t="s">
        <v>133</v>
      </c>
      <c r="F102" s="57" t="s">
        <v>134</v>
      </c>
      <c r="G102" s="15"/>
      <c r="H102" s="58" t="s">
        <v>135</v>
      </c>
      <c r="I102" s="15"/>
      <c r="J102" s="59"/>
      <c r="K102" s="59">
        <v>75000</v>
      </c>
      <c r="L102" s="61">
        <f t="shared" si="2"/>
        <v>1079776665.1136901</v>
      </c>
    </row>
    <row r="103" spans="2:12" ht="49.5" x14ac:dyDescent="0.3">
      <c r="B103" s="14" t="s">
        <v>136</v>
      </c>
      <c r="C103" s="16">
        <v>1200</v>
      </c>
      <c r="D103" s="16"/>
      <c r="E103" s="57" t="s">
        <v>137</v>
      </c>
      <c r="F103" s="57" t="s">
        <v>138</v>
      </c>
      <c r="G103" s="15"/>
      <c r="H103" s="58" t="s">
        <v>139</v>
      </c>
      <c r="I103" s="15"/>
      <c r="J103" s="59"/>
      <c r="K103" s="59">
        <v>362285.22</v>
      </c>
      <c r="L103" s="61">
        <f>+L102+J103-K103</f>
        <v>1079414379.8936901</v>
      </c>
    </row>
    <row r="104" spans="2:12" ht="33" x14ac:dyDescent="0.3">
      <c r="B104" s="14">
        <v>44729</v>
      </c>
      <c r="C104" s="16">
        <v>1217</v>
      </c>
      <c r="D104" s="16"/>
      <c r="E104" s="57" t="s">
        <v>140</v>
      </c>
      <c r="F104" s="57" t="s">
        <v>141</v>
      </c>
      <c r="G104" s="15"/>
      <c r="H104" s="58" t="s">
        <v>142</v>
      </c>
      <c r="I104" s="15"/>
      <c r="J104" s="59"/>
      <c r="K104" s="59">
        <v>123027.1</v>
      </c>
      <c r="L104" s="61">
        <f t="shared" si="2"/>
        <v>1079291352.7936902</v>
      </c>
    </row>
    <row r="105" spans="2:12" ht="33" x14ac:dyDescent="0.3">
      <c r="B105" s="14">
        <v>44729</v>
      </c>
      <c r="C105" s="16">
        <v>1219</v>
      </c>
      <c r="D105" s="16"/>
      <c r="E105" s="57" t="s">
        <v>95</v>
      </c>
      <c r="F105" s="57" t="s">
        <v>143</v>
      </c>
      <c r="G105" s="15"/>
      <c r="H105" s="58" t="s">
        <v>144</v>
      </c>
      <c r="I105" s="15"/>
      <c r="J105" s="59"/>
      <c r="K105" s="59">
        <v>7080</v>
      </c>
      <c r="L105" s="61">
        <f t="shared" si="2"/>
        <v>1079284272.7936902</v>
      </c>
    </row>
    <row r="106" spans="2:12" ht="33" x14ac:dyDescent="0.3">
      <c r="B106" s="14">
        <v>44729</v>
      </c>
      <c r="C106" s="16">
        <v>1221</v>
      </c>
      <c r="D106" s="16"/>
      <c r="E106" s="57" t="s">
        <v>95</v>
      </c>
      <c r="F106" s="57" t="s">
        <v>98</v>
      </c>
      <c r="G106" s="15"/>
      <c r="H106" s="58" t="s">
        <v>145</v>
      </c>
      <c r="I106" s="15"/>
      <c r="J106" s="59"/>
      <c r="K106" s="59">
        <v>14160</v>
      </c>
      <c r="L106" s="61">
        <f t="shared" si="2"/>
        <v>1079270112.7936902</v>
      </c>
    </row>
    <row r="107" spans="2:12" ht="33" x14ac:dyDescent="0.3">
      <c r="B107" s="14">
        <v>44729</v>
      </c>
      <c r="C107" s="16">
        <v>1223</v>
      </c>
      <c r="D107" s="16"/>
      <c r="E107" s="57" t="s">
        <v>146</v>
      </c>
      <c r="F107" s="57" t="s">
        <v>147</v>
      </c>
      <c r="G107" s="15"/>
      <c r="H107" s="58" t="s">
        <v>148</v>
      </c>
      <c r="I107" s="15"/>
      <c r="J107" s="59"/>
      <c r="K107" s="59">
        <v>63720</v>
      </c>
      <c r="L107" s="61">
        <f t="shared" si="2"/>
        <v>1079206392.7936902</v>
      </c>
    </row>
    <row r="108" spans="2:12" x14ac:dyDescent="0.3">
      <c r="B108" s="14">
        <v>44729</v>
      </c>
      <c r="C108" s="16"/>
      <c r="D108" s="16"/>
      <c r="E108" s="57"/>
      <c r="F108" s="57" t="s">
        <v>66</v>
      </c>
      <c r="G108" s="15"/>
      <c r="H108" s="64" t="s">
        <v>149</v>
      </c>
      <c r="I108" s="15"/>
      <c r="J108" s="65">
        <v>3026856.3572</v>
      </c>
      <c r="K108" s="59"/>
      <c r="L108" s="61">
        <f t="shared" si="2"/>
        <v>1082233249.1508901</v>
      </c>
    </row>
    <row r="109" spans="2:12" x14ac:dyDescent="0.3">
      <c r="B109" s="14">
        <v>44729</v>
      </c>
      <c r="C109" s="16"/>
      <c r="D109" s="16"/>
      <c r="E109" s="57"/>
      <c r="F109" s="57" t="s">
        <v>66</v>
      </c>
      <c r="G109" s="15"/>
      <c r="H109" s="62" t="s">
        <v>150</v>
      </c>
      <c r="I109" s="15"/>
      <c r="J109" s="59">
        <v>107595306.51341601</v>
      </c>
      <c r="K109" s="59"/>
      <c r="L109" s="61">
        <f t="shared" si="2"/>
        <v>1189828555.6643062</v>
      </c>
    </row>
    <row r="110" spans="2:12" ht="49.5" x14ac:dyDescent="0.3">
      <c r="B110" s="14">
        <v>44735</v>
      </c>
      <c r="C110" s="16">
        <v>1264</v>
      </c>
      <c r="D110" s="16"/>
      <c r="E110" s="57" t="s">
        <v>60</v>
      </c>
      <c r="F110" s="57" t="s">
        <v>151</v>
      </c>
      <c r="G110" s="15"/>
      <c r="H110" s="58" t="s">
        <v>152</v>
      </c>
      <c r="I110" s="15"/>
      <c r="J110" s="59"/>
      <c r="K110" s="59">
        <v>6930174.3700000001</v>
      </c>
      <c r="L110" s="61">
        <f t="shared" si="2"/>
        <v>1182898381.2943063</v>
      </c>
    </row>
    <row r="111" spans="2:12" ht="45" x14ac:dyDescent="0.3">
      <c r="B111" s="14" t="s">
        <v>153</v>
      </c>
      <c r="C111" s="16">
        <v>1266</v>
      </c>
      <c r="D111" s="16"/>
      <c r="E111" s="57" t="s">
        <v>154</v>
      </c>
      <c r="F111" s="57" t="s">
        <v>57</v>
      </c>
      <c r="G111" s="15"/>
      <c r="H111" s="58" t="s">
        <v>155</v>
      </c>
      <c r="I111" s="15"/>
      <c r="J111" s="59"/>
      <c r="K111" s="59">
        <v>11990500</v>
      </c>
      <c r="L111" s="61">
        <f t="shared" si="2"/>
        <v>1170907881.2943063</v>
      </c>
    </row>
    <row r="112" spans="2:12" ht="49.5" x14ac:dyDescent="0.3">
      <c r="B112" s="14">
        <v>44735</v>
      </c>
      <c r="C112" s="16">
        <v>1270</v>
      </c>
      <c r="D112" s="16"/>
      <c r="E112" s="57" t="s">
        <v>156</v>
      </c>
      <c r="F112" s="57" t="s">
        <v>157</v>
      </c>
      <c r="G112" s="15"/>
      <c r="H112" s="58" t="s">
        <v>158</v>
      </c>
      <c r="I112" s="15"/>
      <c r="J112" s="59"/>
      <c r="K112" s="59">
        <v>1598878.9</v>
      </c>
      <c r="L112" s="61">
        <f t="shared" si="2"/>
        <v>1169309002.3943062</v>
      </c>
    </row>
    <row r="113" spans="2:12" x14ac:dyDescent="0.3">
      <c r="B113" s="14">
        <v>44739</v>
      </c>
      <c r="C113" s="16"/>
      <c r="D113" s="16"/>
      <c r="E113" s="57"/>
      <c r="F113" s="57" t="s">
        <v>66</v>
      </c>
      <c r="G113" s="15"/>
      <c r="H113" s="62" t="s">
        <v>159</v>
      </c>
      <c r="I113" s="15"/>
      <c r="J113" s="59">
        <v>3572978.38</v>
      </c>
      <c r="K113" s="59"/>
      <c r="L113" s="61">
        <f t="shared" si="2"/>
        <v>1172881980.7743063</v>
      </c>
    </row>
    <row r="114" spans="2:12" ht="49.5" x14ac:dyDescent="0.3">
      <c r="B114" s="14">
        <v>44740</v>
      </c>
      <c r="C114" s="16">
        <v>1304</v>
      </c>
      <c r="D114" s="16"/>
      <c r="E114" s="57" t="s">
        <v>160</v>
      </c>
      <c r="F114" s="57" t="s">
        <v>161</v>
      </c>
      <c r="G114" s="15"/>
      <c r="H114" s="58" t="s">
        <v>162</v>
      </c>
      <c r="I114" s="15"/>
      <c r="J114" s="59"/>
      <c r="K114" s="59">
        <v>7238400</v>
      </c>
      <c r="L114" s="61">
        <f t="shared" si="2"/>
        <v>1165643580.7743063</v>
      </c>
    </row>
    <row r="115" spans="2:12" ht="45" x14ac:dyDescent="0.3">
      <c r="B115" s="14">
        <v>44741</v>
      </c>
      <c r="C115" s="16">
        <v>1316</v>
      </c>
      <c r="D115" s="16"/>
      <c r="E115" s="57" t="s">
        <v>163</v>
      </c>
      <c r="F115" s="57" t="s">
        <v>164</v>
      </c>
      <c r="G115" s="15"/>
      <c r="H115" s="62" t="s">
        <v>165</v>
      </c>
      <c r="I115" s="15"/>
      <c r="J115" s="59"/>
      <c r="K115" s="59">
        <v>22763.88</v>
      </c>
      <c r="L115" s="61">
        <f t="shared" si="2"/>
        <v>1165620816.8943062</v>
      </c>
    </row>
    <row r="116" spans="2:12" ht="49.5" x14ac:dyDescent="0.3">
      <c r="B116" s="14">
        <v>44741</v>
      </c>
      <c r="C116" s="16">
        <v>1320</v>
      </c>
      <c r="D116" s="16"/>
      <c r="E116" s="57" t="s">
        <v>156</v>
      </c>
      <c r="F116" s="57" t="s">
        <v>166</v>
      </c>
      <c r="G116" s="15"/>
      <c r="H116" s="58" t="s">
        <v>167</v>
      </c>
      <c r="I116" s="15"/>
      <c r="J116" s="59"/>
      <c r="K116" s="59">
        <v>1113317.01</v>
      </c>
      <c r="L116" s="61">
        <f t="shared" si="2"/>
        <v>1164507499.8843062</v>
      </c>
    </row>
    <row r="117" spans="2:12" ht="49.5" x14ac:dyDescent="0.3">
      <c r="B117" s="14" t="s">
        <v>168</v>
      </c>
      <c r="C117" s="16">
        <v>1324</v>
      </c>
      <c r="D117" s="16"/>
      <c r="E117" s="57" t="s">
        <v>156</v>
      </c>
      <c r="F117" s="57" t="s">
        <v>169</v>
      </c>
      <c r="G117" s="15"/>
      <c r="H117" s="58" t="s">
        <v>170</v>
      </c>
      <c r="I117" s="15"/>
      <c r="J117" s="59"/>
      <c r="K117" s="59">
        <v>8081066.5899999999</v>
      </c>
      <c r="L117" s="61">
        <f t="shared" si="2"/>
        <v>1156426433.2943063</v>
      </c>
    </row>
    <row r="118" spans="2:12" ht="45" x14ac:dyDescent="0.3">
      <c r="B118" s="14">
        <v>44742</v>
      </c>
      <c r="C118" s="16">
        <v>1339</v>
      </c>
      <c r="D118" s="16"/>
      <c r="E118" s="57" t="s">
        <v>122</v>
      </c>
      <c r="F118" s="57" t="s">
        <v>57</v>
      </c>
      <c r="G118" s="15"/>
      <c r="H118" s="58" t="s">
        <v>171</v>
      </c>
      <c r="I118" s="15"/>
      <c r="J118" s="59"/>
      <c r="K118" s="59">
        <v>438797.65</v>
      </c>
      <c r="L118" s="61">
        <f t="shared" si="2"/>
        <v>1155987635.6443062</v>
      </c>
    </row>
    <row r="119" spans="2:12" x14ac:dyDescent="0.3">
      <c r="B119" s="14"/>
      <c r="C119" s="16"/>
      <c r="D119" s="16"/>
      <c r="E119" s="57"/>
      <c r="F119" s="57"/>
      <c r="G119" s="15"/>
      <c r="H119" s="66"/>
      <c r="I119" s="15"/>
      <c r="J119" s="59"/>
      <c r="K119" s="59"/>
      <c r="L119" s="61"/>
    </row>
    <row r="120" spans="2:12" ht="18" thickBot="1" x14ac:dyDescent="0.4">
      <c r="B120" s="35" t="s">
        <v>45</v>
      </c>
      <c r="C120" s="36"/>
      <c r="D120" s="36"/>
      <c r="E120" s="36"/>
      <c r="F120" s="35"/>
      <c r="G120" s="36"/>
      <c r="H120" s="37"/>
      <c r="I120" s="36"/>
      <c r="J120" s="38">
        <f>SUM(J67:J119)</f>
        <v>223898719.427966</v>
      </c>
      <c r="K120" s="38">
        <f>SUM(K67:K119)</f>
        <v>88312276.890000015</v>
      </c>
      <c r="L120" s="39">
        <f>+L67+J120-K120</f>
        <v>1155987635.6443055</v>
      </c>
    </row>
    <row r="121" spans="2:12" ht="17.25" thickTop="1" x14ac:dyDescent="0.3">
      <c r="L121" s="41"/>
    </row>
    <row r="122" spans="2:12" x14ac:dyDescent="0.3">
      <c r="J122" s="67"/>
      <c r="K122" s="68"/>
      <c r="L122" s="41"/>
    </row>
    <row r="123" spans="2:12" x14ac:dyDescent="0.3">
      <c r="K123" s="68"/>
      <c r="L123" s="41"/>
    </row>
    <row r="124" spans="2:12" x14ac:dyDescent="0.3">
      <c r="L124" s="69"/>
    </row>
    <row r="125" spans="2:12" ht="15" x14ac:dyDescent="0.3">
      <c r="F125" s="42" t="s">
        <v>46</v>
      </c>
      <c r="H125" s="42" t="s">
        <v>47</v>
      </c>
      <c r="J125" s="43" t="s">
        <v>48</v>
      </c>
      <c r="K125" s="43"/>
      <c r="L125" s="43"/>
    </row>
    <row r="126" spans="2:12" ht="15" x14ac:dyDescent="0.3">
      <c r="F126" s="46" t="s">
        <v>49</v>
      </c>
      <c r="G126" s="46"/>
      <c r="H126" s="46" t="s">
        <v>50</v>
      </c>
      <c r="J126" s="1" t="s">
        <v>50</v>
      </c>
      <c r="K126" s="1"/>
      <c r="L126" s="1"/>
    </row>
    <row r="127" spans="2:12" ht="15" x14ac:dyDescent="0.3">
      <c r="F127" s="46" t="s">
        <v>51</v>
      </c>
      <c r="G127" s="46"/>
      <c r="H127" s="46" t="s">
        <v>52</v>
      </c>
      <c r="J127" s="1" t="s">
        <v>53</v>
      </c>
      <c r="K127" s="1"/>
      <c r="L127" s="1"/>
    </row>
    <row r="131" spans="12:12" x14ac:dyDescent="0.3">
      <c r="L131" s="41">
        <f>+'[1]Enero 2022'!K59+'[1]FEBRERO 2022'!K187+'[1]Marzo 2022'!K113+'[1]Abril 2022'!K135+'[1]Mayo 2022'!K98+'[1]Junio 2022'!K120</f>
        <v>557496715.26999998</v>
      </c>
    </row>
  </sheetData>
  <mergeCells count="14">
    <mergeCell ref="J126:L126"/>
    <mergeCell ref="J127:L127"/>
    <mergeCell ref="J53:L53"/>
    <mergeCell ref="B61:L61"/>
    <mergeCell ref="B62:L62"/>
    <mergeCell ref="B63:L63"/>
    <mergeCell ref="B64:L64"/>
    <mergeCell ref="J125:L125"/>
    <mergeCell ref="B2:L2"/>
    <mergeCell ref="B3:L3"/>
    <mergeCell ref="B4:L4"/>
    <mergeCell ref="B5:L5"/>
    <mergeCell ref="J51:L51"/>
    <mergeCell ref="J52:L52"/>
  </mergeCell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E941F279AC6C4A81E78DBF67C4E25A" ma:contentTypeVersion="4" ma:contentTypeDescription="Crear nuevo documento." ma:contentTypeScope="" ma:versionID="27ea28b0829eff35c63e5dd8332aae22">
  <xsd:schema xmlns:xsd="http://www.w3.org/2001/XMLSchema" xmlns:xs="http://www.w3.org/2001/XMLSchema" xmlns:p="http://schemas.microsoft.com/office/2006/metadata/properties" xmlns:ns2="ef05142a-1ad3-40c0-9d83-26c5bd0061c7" targetNamespace="http://schemas.microsoft.com/office/2006/metadata/properties" ma:root="true" ma:fieldsID="9c1f3e89feccb0011697d8ca8a0fc2b2" ns2:_="">
    <xsd:import namespace="ef05142a-1ad3-40c0-9d83-26c5bd0061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5142a-1ad3-40c0-9d83-26c5bd0061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09BC59-4B54-476F-B319-56E47A5AE6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1C4A53-3B25-424A-A75B-0DFC93C188E5}"/>
</file>

<file path=customXml/itemProps3.xml><?xml version="1.0" encoding="utf-8"?>
<ds:datastoreItem xmlns:ds="http://schemas.openxmlformats.org/officeDocument/2006/customXml" ds:itemID="{E2EA8C36-153D-48DF-8CA4-FF30E454D3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Anyolani Germosén</dc:creator>
  <cp:lastModifiedBy>Anyolani Germosén</cp:lastModifiedBy>
  <dcterms:created xsi:type="dcterms:W3CDTF">2015-06-05T18:19:34Z</dcterms:created>
  <dcterms:modified xsi:type="dcterms:W3CDTF">2024-01-30T19:37:55Z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0x01010080E941F279AC6C4A81E78DBF67C4E25A</vt:lpwstr>
  </property>
</Properties>
</file>