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Informes Financieros 2021-2023/Ingresos y egresos año 2022/"/>
    </mc:Choice>
  </mc:AlternateContent>
  <xr:revisionPtr revIDLastSave="1" documentId="11_B26DF842C5DD821C83DCEFCE6E94D31523649F4F" xr6:coauthVersionLast="47" xr6:coauthVersionMax="47" xr10:uidLastSave="{E1FCEA5D-130B-43C9-BFAF-A9F29528E4C3}"/>
  <bookViews>
    <workbookView xWindow="15585" yWindow="2715" windowWidth="12075" windowHeight="1398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8" i="1" l="1"/>
  <c r="K98" i="1"/>
  <c r="J98" i="1"/>
  <c r="L50" i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49" i="1"/>
  <c r="B46" i="1"/>
  <c r="K28" i="1"/>
  <c r="J28" i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11" i="1"/>
  <c r="L10" i="1"/>
  <c r="L9" i="1"/>
</calcChain>
</file>

<file path=xl/sharedStrings.xml><?xml version="1.0" encoding="utf-8"?>
<sst xmlns="http://schemas.openxmlformats.org/spreadsheetml/2006/main" count="235" uniqueCount="158">
  <si>
    <t>INFORME DE TESORERIA</t>
  </si>
  <si>
    <t>INGRESOS Y EGRESOS</t>
  </si>
  <si>
    <t>CUENTA NO. 2400169440 (Fondo Reponible)</t>
  </si>
  <si>
    <t>MAYO DEL 2022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</si>
  <si>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</si>
  <si>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</si>
  <si>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</si>
  <si>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</si>
  <si>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</si>
  <si>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</si>
  <si>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</si>
  <si>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</si>
  <si>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</si>
  <si>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</si>
  <si>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</si>
  <si>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Fecha</t>
  </si>
  <si>
    <t>LIB</t>
  </si>
  <si>
    <t>Cheque</t>
  </si>
  <si>
    <t>Referencia</t>
  </si>
  <si>
    <t>Beneficiario</t>
  </si>
  <si>
    <t>Descripcion</t>
  </si>
  <si>
    <t>Debito</t>
  </si>
  <si>
    <t>Credito</t>
  </si>
  <si>
    <t>Balance</t>
  </si>
  <si>
    <t>Balance Inicial</t>
  </si>
  <si>
    <t>DGII</t>
  </si>
  <si>
    <t>COBRO IMP DGII 0.15%_TRANS TUB</t>
  </si>
  <si>
    <t>Empleados</t>
  </si>
  <si>
    <t>Pago de viaticos</t>
  </si>
  <si>
    <t>CEIZTUR</t>
  </si>
  <si>
    <t>NOM: TRANSFERENCIA TESORERIA N</t>
  </si>
  <si>
    <t>PAGO NOMINA TUBANCOEMPRESAS DO</t>
  </si>
  <si>
    <t>926550800957</t>
  </si>
  <si>
    <t>926550801711</t>
  </si>
  <si>
    <t>26550802202</t>
  </si>
  <si>
    <t>926550802202</t>
  </si>
  <si>
    <t>4524000000006</t>
  </si>
  <si>
    <t>4524000025774</t>
  </si>
  <si>
    <t>COMISION COPIA DOCUMENTOS CHEQUES</t>
  </si>
  <si>
    <t>CK PAGADO EN CAJA</t>
  </si>
  <si>
    <t>4524000066845</t>
  </si>
  <si>
    <t>IMP. 0.15-000000124</t>
  </si>
  <si>
    <t>DEPOSITO (SOBRANTE CAJA CHICA)</t>
  </si>
  <si>
    <t>Comision por Manejo de Cuenta</t>
  </si>
  <si>
    <t>Total</t>
  </si>
  <si>
    <t>Maggy Villar</t>
  </si>
  <si>
    <t>Anyolani Nolasco</t>
  </si>
  <si>
    <t>Jose Luis Mañon</t>
  </si>
  <si>
    <t>Realizado</t>
  </si>
  <si>
    <t>Aprobado</t>
  </si>
  <si>
    <t>Analista y/o Tecnico Financiero</t>
  </si>
  <si>
    <t>Enc. Division Depto. de Contabilidad</t>
  </si>
  <si>
    <t>Encargado Financiero</t>
  </si>
  <si>
    <t xml:space="preserve">  CUENTA UNICA DEL TESORO NO. 100010102384894</t>
  </si>
  <si>
    <t>Lib</t>
  </si>
  <si>
    <t>2.2.6.3.01</t>
  </si>
  <si>
    <t>HUMANO SEGUROS S A</t>
  </si>
  <si>
    <t>Pago de la Factura No.3280, correspondiente al mes de mayo 2022, del Seguro Médico de Salud a los empleados del CEIZTUR.</t>
  </si>
  <si>
    <t>2.2.7.2.06</t>
  </si>
  <si>
    <t>Centro Automotriz Remesa, SRL</t>
  </si>
  <si>
    <t>Pago de la factura No. 1462, Por concepto de servicio de Mantenimiento y Reparación al vehículo Hyundai Santa Fe Chasis KMHSH81XBBU634765, según anexos.</t>
  </si>
  <si>
    <t>2.3.7.2.99, 2.3.9.1.01, 2.3.4.1.01</t>
  </si>
  <si>
    <t>E&amp;C Multiservices, EIRL</t>
  </si>
  <si>
    <t>Pago de la factura No. 0995, Compra de Productos de cocina y limpieza del CEIZTUR.</t>
  </si>
  <si>
    <t>2.3.9.5.01</t>
  </si>
  <si>
    <t>Grupo Brizatlantica del Caribe, SRL</t>
  </si>
  <si>
    <t>Pago de la factura No.0127, Compra de productos desechables, envases con división y cubertería empacada para almuerzo de los empleados del CEIZTUR.</t>
  </si>
  <si>
    <t>Auto Servicio Automotriz Inteligente RD, Auto Sai RD</t>
  </si>
  <si>
    <t>Pago de la factura No.0435, Por el Mantenimiento y chequeo de frenos, vehículo Mitsubishi Nativa placa.G343847 y mantenimiento preventivo Camber, chequeo de cedazo de transmisión y rectificación de tambores, frenos traseros NIssan Navara placa L339972</t>
  </si>
  <si>
    <t>2.7.2.4.01</t>
  </si>
  <si>
    <t>Ingeniero &amp; Arquitectos Dominicanos (INARDOSA), SRL</t>
  </si>
  <si>
    <t>Pago de la Fact. 0031, Cub. No.4, Proy. No 318, cont. No.60-2019, Reconstrucción Vial Calle Duarte San Pedro de Macorís, Provincia San Pedro de Macorís.</t>
  </si>
  <si>
    <t>2.3.5.3.01</t>
  </si>
  <si>
    <t>COMERCIAL MINI EIRL</t>
  </si>
  <si>
    <t>Pago de la Factura No, 0175, Compra e instalación de gomas para la Mitsubshi Nativa placa G342842  y Chevrolet Colorado Placa L379825, según anexos.</t>
  </si>
  <si>
    <t>Ingresos correspondientes del 9 al 18/04/2022 (Charter)</t>
  </si>
  <si>
    <t>Ingresos correspondientes del 1 al 15/04/2022 (Regulares)</t>
  </si>
  <si>
    <t>Ingresos correspondientes del 10 al 16/04/2022 (Charter)</t>
  </si>
  <si>
    <t>Ingresos correspondientes del 17 al 23/04/2022 (Charter)</t>
  </si>
  <si>
    <t xml:space="preserve">2.1.2.2.06 </t>
  </si>
  <si>
    <t>Incentivo por rendimiento individual del año 2021.</t>
  </si>
  <si>
    <t>2.1.2.2.06</t>
  </si>
  <si>
    <t>Retroactivo de incentivo por rendimiento individual año 2021, Excolaboradores</t>
  </si>
  <si>
    <t>2.7.1.2.01</t>
  </si>
  <si>
    <t>CONSTRUCTORA SERINAR C POR A</t>
  </si>
  <si>
    <t>Pago de factura No.0071 Cubicación No.1 Proy. No.359 contrato No.39-2021, Construcción de Destacamento, Estacionamiento y Acceso Peatonal Playa Esmeralda Miches.</t>
  </si>
  <si>
    <t>Agencia Bella, SAS</t>
  </si>
  <si>
    <t>Pago de la factura No.1336, Servicio de mantenimiento y reparación motor del CEIZTUR para mensajería externa.</t>
  </si>
  <si>
    <t>2.3.9.9.04 , 2.3.6.3.04</t>
  </si>
  <si>
    <t>Distribuidora MA&amp;S, S.R.L.</t>
  </si>
  <si>
    <t>Pago de la factura No. 0151, Compra de herramientas para el personal de mantenimiento de planta física del CEIZTUR, según anexos.</t>
  </si>
  <si>
    <t>GTG Industrial, SRL</t>
  </si>
  <si>
    <t>Pago de la Factura No. 2429, Compra de productos desechables, envases con división y cubertería empacada para almuerzo de los empleados del CEIZTUR.</t>
  </si>
  <si>
    <t>2.1.2.2.03</t>
  </si>
  <si>
    <t>Pago de Horas Extras mes de febrero 2022.</t>
  </si>
  <si>
    <t>Ingresos correspondientes del 24 al 30/04/2022 (Charter)</t>
  </si>
  <si>
    <t>2.2.1.3.01</t>
  </si>
  <si>
    <t>COMPANIA DOMINICANA DE TELEFONOS C POR A</t>
  </si>
  <si>
    <t>Pago de la factura No.8674, Por los servicios de renta mensual de las flotas del CEIZTUR, correspondiente al mes de abril 2022.</t>
  </si>
  <si>
    <t>2.6.4.6.01</t>
  </si>
  <si>
    <t>Inversiones Bautista Beras, SRL</t>
  </si>
  <si>
    <t>Pago de la factura No. 0788, Compra de herramientas para el Programa Limpieza de Playas y Balnearios.</t>
  </si>
  <si>
    <t>2.3.6.3.04</t>
  </si>
  <si>
    <t>Simbel,SRL</t>
  </si>
  <si>
    <t>Pago de la factura No.0105, Compra de herramientas para el Programa Limpieza de Playas y Balnearios.</t>
  </si>
  <si>
    <t>Pago de la factura No.0438, por el Servicio de Mantenimiento Preventivo y Chequeo de los Vehículos: Chevrolet Colorado Placa No. L379824 y Toyota Fortuner Placa No. G419427, segun anexos.</t>
  </si>
  <si>
    <t>2.1.1.2.08, 2.1.5.2.01,2.1.5.1.01,</t>
  </si>
  <si>
    <t>COMITE EJECUTOR DE INFRAESTRUCTURAS
DE ZONAS TURISTICAS</t>
  </si>
  <si>
    <t>Nómina empleados temporales mes del mayo 2022.</t>
  </si>
  <si>
    <t>Ingresos correspondientes del 16 al 30/04/2022 (Regulares)</t>
  </si>
  <si>
    <t>2.1.5.3.01,2.1.5.2.01,2.1.5.1.01,2.1.1.1.01</t>
  </si>
  <si>
    <t>Nómina fija mes de mayo 2022</t>
  </si>
  <si>
    <t>2.1.2.2.05</t>
  </si>
  <si>
    <t>COMITE EJECUTOR DE INFRAESTRUCTURAS DE ZONAS TURISTICAS</t>
  </si>
  <si>
    <t>Nómina personal de vigilancia mes de mayo 2022</t>
  </si>
  <si>
    <t>Exyco, SRL</t>
  </si>
  <si>
    <t>Pago de la factura No. 0111, Cub. No. 01 Proy. No. 364 contrato No.49-2021, Reconstrucción Plaza de los Vendedores de Guayacanes, San Pedro de Macorís.</t>
  </si>
  <si>
    <t>2.7.2.7.01</t>
  </si>
  <si>
    <t>Constructora Dominguez &amp; Herreros, SRL</t>
  </si>
  <si>
    <t>Pago Fact. No. 0016, cub. No.1 Proy. No.366, Cont. No.51-2021  Mejoramiento de la Laguna Gri Gri y su entorno municipio de Rio San Juan Provincia Maria Trinidiad Sanchez.</t>
  </si>
  <si>
    <t>Ingresos correspondientes del 1 al 7/05/2022 (Charter)</t>
  </si>
  <si>
    <t>SOLUCIONES DE INGENIERIA MAXIMA SOLIMAX, SRL</t>
  </si>
  <si>
    <t>Pago fact. No.0118, Proy. No.361, Cont. No.47-2021, Reconstruccion Plaza de vendendores, playa Quemaito, Provincia Barahona.</t>
  </si>
  <si>
    <t>2.2.8.7.01</t>
  </si>
  <si>
    <t>YELLOW INGENIEROS &amp; ARQUITECTOS, SRL</t>
  </si>
  <si>
    <t>Pago avance del 20% del monto de RD$4,167,179. Estudio de Vulnerabilidad de la Estructura del Edificio del Ministerio de Turismo con planteamiento de solucion, reparacion y presupuesto de los elementos estructurales metalicos afectados por corrosion /oxid</t>
  </si>
  <si>
    <t>Novatronik, SRL</t>
  </si>
  <si>
    <t>Pago de la factura No.0024 Compra de herramientas para el personal de mantenimiento de planta física del CEIZTUR, según anexos.</t>
  </si>
  <si>
    <t>2.2.2.1.03</t>
  </si>
  <si>
    <t>EDITORA DEL CARIBE C POR A</t>
  </si>
  <si>
    <t>Pago de la factura No.3879, Servicio de publicación en dos periódicos por dos días 26 y 27 de abril del corriente año. Convocatoria a Licitación Publica Nacional CEIZTUR-CCC-LPN-2022-0004.</t>
  </si>
  <si>
    <t>2.3.7.2.06 ,2.3.9.9.01,2.3.7.1.05,2.3.5.5.01</t>
  </si>
  <si>
    <t>Distribuidora Bacesmos, SRL</t>
  </si>
  <si>
    <t>Pago de la factura No.0127, Compra de herramientas para el personal de mantenimiento de planta física del CEIZTUR.</t>
  </si>
  <si>
    <t>2.3.9.9.05</t>
  </si>
  <si>
    <t>IDENTIFICACIONES CORPORATIVAS SRL</t>
  </si>
  <si>
    <t>Pago de la factura No.0518, Impresión de Carnets Institucionales y Accesorios, segun anexos.</t>
  </si>
  <si>
    <t>2.3.9.6.01,2.2.7.2.06,2.3.5.3.01</t>
  </si>
  <si>
    <t>Pago de la factura No. 1486, Servicio de Mantenimiento preventivo, compra de batería y compra de juego de neumáticos, para el vehículo Chevrolet Tahoe, placa No.EG01532.</t>
  </si>
  <si>
    <t>Pago de la factura No.0433 por el servicio de Mantenimiento General Nissan Navara Placa No.L339986 y mantenimiento general Toyota Hi Lux Placa No. L409888, asignados al Depto. Administrativo de CEIZTUR.</t>
  </si>
  <si>
    <t>2.2.5.1.01</t>
  </si>
  <si>
    <t>XIOMARA DEL CARMEN MARMOLEJOS ACOSTA</t>
  </si>
  <si>
    <t>Pago de la Factura No.0056 por el Alquiler de un inmueble que aloja oficinas de la policía de Turismo Politur, correspondiente al mes de mayo del 2022.</t>
  </si>
  <si>
    <t>2.1.1.2.06</t>
  </si>
  <si>
    <t>NOMINA JORNALEROS MAYO 2022</t>
  </si>
  <si>
    <t>ADICIONAL JORNALEROS FEBRERO 2022</t>
  </si>
  <si>
    <t>2.2.8.7.06</t>
  </si>
  <si>
    <t>ESTRELLA ROSA SOSA</t>
  </si>
  <si>
    <t>Pago de la factura No.0092, Por Concepto de Legalización de Documentos, según anexos.</t>
  </si>
  <si>
    <t>Kelvin Rosaury Jiménez Tejeda</t>
  </si>
  <si>
    <t>Pago de la factura No.0006, Por Concepto de Honorarios Profesionales relativos a la notificación de alguacil, según anexos.</t>
  </si>
  <si>
    <t>MIGUEL ALMONTE ABREU</t>
  </si>
  <si>
    <t>Pago de la factura No.0097, Por Concepto de Honorarios Profesionales relativos a la notificación de alguacil, según anexos.</t>
  </si>
  <si>
    <t>Ingresos correspondientes del 8 al 14/05/2022 (Charter)</t>
  </si>
  <si>
    <t>2.1.1.2.09</t>
  </si>
  <si>
    <t>Nómina pasantes febrero 2022</t>
  </si>
  <si>
    <t>Nómina pasantes mes de abril 2022.</t>
  </si>
  <si>
    <t>Nómina pasantes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</si>
</sst>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sz val="11"/>
      <color indexed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1" applyFont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3" fontId="3" fillId="0" borderId="2" xfId="1" applyFont="1" applyBorder="1"/>
    <xf numFmtId="4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0" xfId="0" applyNumberFormat="1" applyFont="1"/>
    <xf numFmtId="0" fontId="3" fillId="0" borderId="2" xfId="0" applyFont="1" applyBorder="1" applyAlignment="1">
      <alignment horizontal="right"/>
    </xf>
    <xf numFmtId="43" fontId="2" fillId="0" borderId="2" xfId="1" applyFont="1" applyBorder="1"/>
    <xf numFmtId="14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43" fontId="3" fillId="0" borderId="3" xfId="1" applyFont="1" applyBorder="1"/>
    <xf numFmtId="39" fontId="4" fillId="0" borderId="3" xfId="1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4" xfId="1" applyFont="1" applyFill="1" applyBorder="1"/>
    <xf numFmtId="43" fontId="2" fillId="2" borderId="4" xfId="0" applyNumberFormat="1" applyFont="1" applyFill="1" applyBorder="1"/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Border="1"/>
    <xf numFmtId="0" fontId="3" fillId="0" borderId="5" xfId="0" applyFont="1" applyBorder="1"/>
    <xf numFmtId="43" fontId="3" fillId="0" borderId="5" xfId="1" applyFont="1" applyBorder="1"/>
    <xf numFmtId="17" fontId="2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  <xf numFmtId="14" fontId="5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43" fontId="3" fillId="3" borderId="2" xfId="1" applyFont="1" applyFill="1" applyBorder="1"/>
    <xf numFmtId="43" fontId="6" fillId="3" borderId="2" xfId="0" applyNumberFormat="1" applyFont="1" applyFill="1" applyBorder="1"/>
    <xf numFmtId="4" fontId="3" fillId="0" borderId="2" xfId="0" applyNumberFormat="1" applyFont="1" applyBorder="1" applyAlignment="1">
      <alignment horizontal="left" wrapText="1"/>
    </xf>
    <xf numFmtId="43" fontId="3" fillId="0" borderId="2" xfId="1" applyFont="1" applyFill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numFmt numFmtId="166" formatCode="#,##0.00;\-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5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81915</xdr:rowOff>
    </xdr:from>
    <xdr:to>
      <xdr:col>5</xdr:col>
      <xdr:colOff>195012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5B021B-B403-4562-A313-726D55DFFD9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0" y="81915"/>
          <a:ext cx="3214437" cy="6419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60157</xdr:colOff>
      <xdr:row>41</xdr:row>
      <xdr:rowOff>171451</xdr:rowOff>
    </xdr:from>
    <xdr:to>
      <xdr:col>5</xdr:col>
      <xdr:colOff>1631281</xdr:colOff>
      <xdr:row>45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696CB45-C973-44F3-9A59-34717A6525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74457" y="8067676"/>
          <a:ext cx="4514349" cy="704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ecturgovdo.sharepoint.com/sites/DireccionEjecutivaCEIZTUR/Documentos%20compartidos/Compartido%20CEIZTUR/Finanzas%20CEIZTUR/DIRECTORIO%20COM&#218;N/Financiero_CEIZTUR/Documentos%20Billy/Departamento%20Financiero%202022/Informe%20de%20Tesoreria%202022/Informe%20de%20Tesoreria%201-2022.xlsx" TargetMode="External"/><Relationship Id="rId2" Type="http://schemas.microsoft.com/office/2019/04/relationships/externalLinkLongPath" Target="/sites/DireccionEjecutivaCEIZTUR/Documentos%20compartidos/Compartido%20CEIZTUR/Finanzas%20CEIZTUR/DIRECTORIO%20COM&#218;N/Financiero_CEIZTUR/Documentos%20Billy/Departamento%20Financiero%202022/Informe%20de%20Tesoreria%202022/Informe%20de%20Tesoreria%201-2022.xlsx?E65A9414" TargetMode="External"/><Relationship Id="rId1" Type="http://schemas.openxmlformats.org/officeDocument/2006/relationships/externalLinkPath" Target="file:///\\E65A9414\Informe%20de%20Tesoreria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o 2022"/>
      <sheetName val="FEBRERO 2022"/>
      <sheetName val="Marzo 2022"/>
      <sheetName val="Abril 2022"/>
      <sheetName val="Mayo 2022"/>
      <sheetName val="Junio 2022"/>
      <sheetName val="julio 2022 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>
        <row r="60">
          <cell r="L60">
            <v>2641164.390000002</v>
          </cell>
        </row>
        <row r="135">
          <cell r="L135">
            <v>831690440.15633965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59C0E0-6C61-4F0D-B2DE-01259937EAEE}" name="Tabla13" displayName="Tabla13" ref="B7:L27" totalsRowShown="0" headerRowDxfId="12" headerRowBorderDxfId="10" tableBorderDxfId="11" headerRowCellStyle="Millares">
  <autoFilter ref="B7:L27" xr:uid="{A059C0E0-6C61-4F0D-B2DE-01259937EAEE}"/>
  <tableColumns count="11">
    <tableColumn id="1" xr3:uid="{EC95CF0C-F90D-46E4-8932-81B3F251599B}" name="Columna1" dataDxfId="9"/>
    <tableColumn id="2" xr3:uid="{A636CD61-9EAC-4D6E-9010-9F637C0E39F0}" name="Columna2" dataDxfId="8"/>
    <tableColumn id="3" xr3:uid="{F9B36275-BCFF-4741-942C-66FB3E613922}" name="Columna3" dataDxfId="7"/>
    <tableColumn id="4" xr3:uid="{7E21CD81-BF10-4C32-B6C9-6D524CE0A5D6}" name="Columna4"/>
    <tableColumn id="5" xr3:uid="{CC9546FF-7E8B-456C-82CF-FEC2B4C20747}" name="Columna5" dataDxfId="6"/>
    <tableColumn id="6" xr3:uid="{779993B7-71D9-4180-835C-7C686FDA0856}" name="Columna6" dataDxfId="5"/>
    <tableColumn id="7" xr3:uid="{F412B633-26C4-4770-9C33-CCCA728ED47B}" name="Columna7" dataDxfId="4"/>
    <tableColumn id="8" xr3:uid="{B3D104C3-1D1C-4DAA-A24C-8D6F6467118B}" name="Columna8" dataDxfId="3"/>
    <tableColumn id="9" xr3:uid="{F6839D2D-3292-499F-B0AF-AE286E74D214}" name="Columna9" dataDxfId="2" dataCellStyle="Millares"/>
    <tableColumn id="10" xr3:uid="{19F7A259-9BA6-4755-ABC9-378AE06A25E2}" name="Columna10" dataDxfId="1" dataCellStyle="Millares"/>
    <tableColumn id="11" xr3:uid="{6487BF9B-55B6-4A4E-B85D-6E62EAB3CE05}" name="Columna11" dataDxfId="0">
      <calculatedColumnFormula>+J8-K8+L7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05"/>
  <sheetViews>
    <sheetView tabSelected="1" workbookViewId="0">
      <selection activeCell="E9" sqref="E9"/>
    </sheetView>
  </sheetViews>
  <sheetFormatPr baseColWidth="10" defaultColWidth="8.85546875" defaultRowHeight="15" x14ac:dyDescent="0.3"/>
  <cols>
    <col min="1" max="1" width="1.7109375" style="2" customWidth="1"/>
    <col min="2" max="2" width="12.140625" style="2" customWidth="1"/>
    <col min="3" max="3" width="8.85546875" style="2"/>
    <col min="4" max="4" width="2.42578125" style="2" customWidth="1"/>
    <col min="5" max="5" width="18.7109375" style="2" customWidth="1"/>
    <col min="6" max="6" width="37.85546875" style="2" customWidth="1"/>
    <col min="7" max="7" width="1.5703125" style="2" customWidth="1"/>
    <col min="8" max="8" width="66" style="2" customWidth="1"/>
    <col min="9" max="9" width="1.7109375" style="2" customWidth="1"/>
    <col min="10" max="10" width="16.5703125" style="10" bestFit="1" customWidth="1"/>
    <col min="11" max="11" width="17.5703125" style="10" bestFit="1" customWidth="1"/>
    <col min="12" max="12" width="17.42578125" style="2" bestFit="1" customWidth="1"/>
    <col min="13" max="13" width="10.28515625" style="2" bestFit="1" customWidth="1"/>
    <col min="14" max="14" width="14.5703125" style="2" customWidth="1"/>
    <col min="15" max="16384" width="8.85546875" style="2"/>
  </cols>
  <sheetData>
    <row r="2" spans="2:13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x14ac:dyDescent="0.3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x14ac:dyDescent="0.3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7" spans="2:13" x14ac:dyDescent="0.3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5" t="s">
        <v>13</v>
      </c>
      <c r="L7" s="4" t="s">
        <v>14</v>
      </c>
    </row>
    <row r="8" spans="2:13" x14ac:dyDescent="0.3"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/>
      <c r="H8" s="6" t="s">
        <v>20</v>
      </c>
      <c r="I8" s="6"/>
      <c r="J8" s="7" t="s">
        <v>21</v>
      </c>
      <c r="K8" s="7" t="s">
        <v>22</v>
      </c>
      <c r="L8" s="6" t="s">
        <v>23</v>
      </c>
    </row>
    <row r="9" spans="2:13" ht="15.75" x14ac:dyDescent="0.3">
      <c r="B9" s="8"/>
      <c r="F9"/>
      <c r="H9" s="9" t="s">
        <v>24</v>
      </c>
      <c r="J9" s="10">
        <v>0</v>
      </c>
      <c r="K9" s="10">
        <v>0</v>
      </c>
      <c r="L9" s="10">
        <f>+'[1]Abril 2022'!L60</f>
        <v>2641164.390000002</v>
      </c>
    </row>
    <row r="10" spans="2:13" x14ac:dyDescent="0.3">
      <c r="B10" s="11">
        <v>44684</v>
      </c>
      <c r="C10" s="12"/>
      <c r="D10" s="12"/>
      <c r="E10" s="12">
        <v>45240091315</v>
      </c>
      <c r="F10" s="13" t="s">
        <v>25</v>
      </c>
      <c r="G10" s="12"/>
      <c r="H10" s="14" t="s">
        <v>26</v>
      </c>
      <c r="I10" s="12"/>
      <c r="J10" s="15"/>
      <c r="K10" s="15">
        <v>680.84</v>
      </c>
      <c r="L10" s="16">
        <f t="shared" ref="L10:L27" si="0">+J10-K10+L9</f>
        <v>2640483.5500000021</v>
      </c>
    </row>
    <row r="11" spans="2:13" x14ac:dyDescent="0.3">
      <c r="B11" s="11">
        <v>44685</v>
      </c>
      <c r="C11" s="12"/>
      <c r="D11" s="12"/>
      <c r="E11" s="12">
        <v>45240000009</v>
      </c>
      <c r="F11" s="17" t="s">
        <v>27</v>
      </c>
      <c r="G11" s="12"/>
      <c r="H11" s="18" t="s">
        <v>28</v>
      </c>
      <c r="I11" s="12"/>
      <c r="J11" s="15"/>
      <c r="K11" s="15">
        <v>34707.5</v>
      </c>
      <c r="L11" s="16">
        <f t="shared" si="0"/>
        <v>2605776.0500000021</v>
      </c>
      <c r="M11" s="19"/>
    </row>
    <row r="12" spans="2:13" ht="15.75" x14ac:dyDescent="0.3">
      <c r="B12" s="11">
        <v>44686</v>
      </c>
      <c r="C12" s="12"/>
      <c r="D12" s="12"/>
      <c r="E12" s="12">
        <v>45240046911</v>
      </c>
      <c r="F12" s="13" t="s">
        <v>25</v>
      </c>
      <c r="G12" s="12"/>
      <c r="H12" t="s">
        <v>26</v>
      </c>
      <c r="I12" s="12"/>
      <c r="J12" s="15"/>
      <c r="K12" s="15">
        <v>52.06</v>
      </c>
      <c r="L12" s="16">
        <f t="shared" si="0"/>
        <v>2605723.9900000021</v>
      </c>
    </row>
    <row r="13" spans="2:13" x14ac:dyDescent="0.3">
      <c r="B13" s="11">
        <v>44686</v>
      </c>
      <c r="C13" s="12"/>
      <c r="D13" s="12"/>
      <c r="E13" s="12">
        <v>45240000011</v>
      </c>
      <c r="F13" s="17" t="s">
        <v>29</v>
      </c>
      <c r="G13" s="12"/>
      <c r="H13" s="18" t="s">
        <v>30</v>
      </c>
      <c r="I13" s="12"/>
      <c r="J13" s="15">
        <v>1798770.5</v>
      </c>
      <c r="K13" s="15"/>
      <c r="L13" s="16">
        <f t="shared" si="0"/>
        <v>4404494.4900000021</v>
      </c>
    </row>
    <row r="14" spans="2:13" x14ac:dyDescent="0.3">
      <c r="B14" s="11">
        <v>44687</v>
      </c>
      <c r="C14" s="12"/>
      <c r="D14" s="12"/>
      <c r="E14" s="12">
        <v>26550800957</v>
      </c>
      <c r="F14" s="17" t="s">
        <v>27</v>
      </c>
      <c r="G14" s="12"/>
      <c r="H14" s="18" t="s">
        <v>31</v>
      </c>
      <c r="I14" s="12"/>
      <c r="J14" s="15"/>
      <c r="K14" s="15">
        <v>13100</v>
      </c>
      <c r="L14" s="16">
        <f t="shared" si="0"/>
        <v>4391394.4900000021</v>
      </c>
    </row>
    <row r="15" spans="2:13" ht="15.75" x14ac:dyDescent="0.3">
      <c r="B15" s="11">
        <v>44687</v>
      </c>
      <c r="C15" s="12"/>
      <c r="D15" s="12"/>
      <c r="E15" s="20" t="s">
        <v>32</v>
      </c>
      <c r="F15" s="13" t="s">
        <v>25</v>
      </c>
      <c r="G15" s="12"/>
      <c r="H15" t="s">
        <v>26</v>
      </c>
      <c r="I15" s="12"/>
      <c r="J15" s="15"/>
      <c r="K15" s="15">
        <v>19.649999999999999</v>
      </c>
      <c r="L15" s="16">
        <f t="shared" si="0"/>
        <v>4391374.8400000017</v>
      </c>
    </row>
    <row r="16" spans="2:13" x14ac:dyDescent="0.3">
      <c r="B16" s="11">
        <v>44687</v>
      </c>
      <c r="C16" s="12"/>
      <c r="D16" s="12"/>
      <c r="E16" s="12">
        <v>26550801711</v>
      </c>
      <c r="F16" s="17" t="s">
        <v>27</v>
      </c>
      <c r="G16" s="12"/>
      <c r="H16" s="18" t="s">
        <v>31</v>
      </c>
      <c r="I16" s="12"/>
      <c r="J16" s="15"/>
      <c r="K16" s="15">
        <v>13100</v>
      </c>
      <c r="L16" s="16">
        <f t="shared" si="0"/>
        <v>4378274.8400000017</v>
      </c>
    </row>
    <row r="17" spans="2:14" ht="15.75" x14ac:dyDescent="0.3">
      <c r="B17" s="11">
        <v>44687</v>
      </c>
      <c r="C17" s="12"/>
      <c r="D17" s="12"/>
      <c r="E17" s="20" t="s">
        <v>33</v>
      </c>
      <c r="F17" s="13" t="s">
        <v>25</v>
      </c>
      <c r="G17" s="12"/>
      <c r="H17" t="s">
        <v>26</v>
      </c>
      <c r="I17" s="12"/>
      <c r="J17" s="15"/>
      <c r="K17" s="15">
        <v>19.649999999999999</v>
      </c>
      <c r="L17" s="16">
        <f t="shared" si="0"/>
        <v>4378255.1900000013</v>
      </c>
    </row>
    <row r="18" spans="2:14" x14ac:dyDescent="0.3">
      <c r="B18" s="11">
        <v>44687</v>
      </c>
      <c r="C18" s="12"/>
      <c r="D18" s="12"/>
      <c r="E18" s="20" t="s">
        <v>34</v>
      </c>
      <c r="F18" s="17" t="s">
        <v>27</v>
      </c>
      <c r="G18" s="12"/>
      <c r="H18" s="18" t="s">
        <v>31</v>
      </c>
      <c r="I18" s="12"/>
      <c r="J18" s="15"/>
      <c r="K18" s="15">
        <v>12800</v>
      </c>
      <c r="L18" s="16">
        <f t="shared" si="0"/>
        <v>4365455.1900000013</v>
      </c>
    </row>
    <row r="19" spans="2:14" ht="15.75" x14ac:dyDescent="0.3">
      <c r="B19" s="11">
        <v>44687</v>
      </c>
      <c r="C19" s="12"/>
      <c r="D19" s="12"/>
      <c r="E19" s="20" t="s">
        <v>35</v>
      </c>
      <c r="F19" s="13" t="s">
        <v>25</v>
      </c>
      <c r="G19" s="12"/>
      <c r="H19" t="s">
        <v>26</v>
      </c>
      <c r="I19" s="12"/>
      <c r="J19" s="15"/>
      <c r="K19" s="15">
        <v>19.2</v>
      </c>
      <c r="L19" s="16">
        <f t="shared" si="0"/>
        <v>4365435.9900000012</v>
      </c>
    </row>
    <row r="20" spans="2:14" x14ac:dyDescent="0.3">
      <c r="B20" s="11">
        <v>44700</v>
      </c>
      <c r="C20" s="12"/>
      <c r="D20" s="12"/>
      <c r="E20" s="20" t="s">
        <v>36</v>
      </c>
      <c r="F20" s="17" t="s">
        <v>27</v>
      </c>
      <c r="G20" s="12"/>
      <c r="H20" s="18" t="s">
        <v>31</v>
      </c>
      <c r="I20" s="12"/>
      <c r="J20" s="15"/>
      <c r="K20" s="15">
        <v>69405</v>
      </c>
      <c r="L20" s="16">
        <f t="shared" si="0"/>
        <v>4296030.9900000012</v>
      </c>
    </row>
    <row r="21" spans="2:14" ht="15.75" x14ac:dyDescent="0.3">
      <c r="B21" s="11">
        <v>44701</v>
      </c>
      <c r="C21" s="12"/>
      <c r="D21" s="12"/>
      <c r="E21" s="20" t="s">
        <v>37</v>
      </c>
      <c r="F21" s="13" t="s">
        <v>25</v>
      </c>
      <c r="G21" s="12"/>
      <c r="H21" t="s">
        <v>26</v>
      </c>
      <c r="I21" s="12"/>
      <c r="J21" s="15"/>
      <c r="K21" s="15">
        <v>104.11</v>
      </c>
      <c r="L21" s="16">
        <f t="shared" si="0"/>
        <v>4295926.8800000008</v>
      </c>
    </row>
    <row r="22" spans="2:14" x14ac:dyDescent="0.3">
      <c r="B22" s="11">
        <v>44705</v>
      </c>
      <c r="C22" s="12"/>
      <c r="D22" s="12"/>
      <c r="E22" s="12">
        <v>26733623755</v>
      </c>
      <c r="F22" s="13" t="s">
        <v>25</v>
      </c>
      <c r="G22" s="12"/>
      <c r="H22" s="18" t="s">
        <v>38</v>
      </c>
      <c r="I22" s="12"/>
      <c r="J22" s="15"/>
      <c r="K22" s="15">
        <v>600</v>
      </c>
      <c r="L22" s="16">
        <f t="shared" si="0"/>
        <v>4295326.8800000008</v>
      </c>
    </row>
    <row r="23" spans="2:14" x14ac:dyDescent="0.3">
      <c r="B23" s="11">
        <v>44706</v>
      </c>
      <c r="C23" s="12"/>
      <c r="D23" s="12"/>
      <c r="E23" s="12">
        <v>124</v>
      </c>
      <c r="F23" s="17" t="s">
        <v>29</v>
      </c>
      <c r="G23" s="12"/>
      <c r="H23" s="18" t="s">
        <v>39</v>
      </c>
      <c r="I23" s="12"/>
      <c r="J23" s="15"/>
      <c r="K23" s="15">
        <v>151565.70000000001</v>
      </c>
      <c r="L23" s="16">
        <f t="shared" si="0"/>
        <v>4143761.1800000006</v>
      </c>
    </row>
    <row r="24" spans="2:14" x14ac:dyDescent="0.3">
      <c r="B24" s="11">
        <v>44707</v>
      </c>
      <c r="C24" s="12"/>
      <c r="D24" s="12"/>
      <c r="E24" s="20" t="s">
        <v>40</v>
      </c>
      <c r="F24" s="13" t="s">
        <v>25</v>
      </c>
      <c r="G24" s="12"/>
      <c r="H24" s="18" t="s">
        <v>41</v>
      </c>
      <c r="I24" s="12"/>
      <c r="J24" s="15"/>
      <c r="K24" s="15">
        <v>227.35</v>
      </c>
      <c r="L24" s="16">
        <f t="shared" si="0"/>
        <v>4143533.8300000005</v>
      </c>
    </row>
    <row r="25" spans="2:14" x14ac:dyDescent="0.3">
      <c r="B25" s="11">
        <v>44707</v>
      </c>
      <c r="C25" s="12"/>
      <c r="D25" s="12"/>
      <c r="E25" s="20">
        <v>926754398</v>
      </c>
      <c r="F25" s="17" t="s">
        <v>29</v>
      </c>
      <c r="G25" s="12"/>
      <c r="H25" s="18" t="s">
        <v>42</v>
      </c>
      <c r="I25" s="12"/>
      <c r="J25" s="15">
        <v>1033</v>
      </c>
      <c r="K25" s="15"/>
      <c r="L25" s="16">
        <f t="shared" si="0"/>
        <v>4144566.8300000005</v>
      </c>
    </row>
    <row r="26" spans="2:14" ht="15.75" x14ac:dyDescent="0.3">
      <c r="B26" s="11">
        <v>44712</v>
      </c>
      <c r="C26" s="12"/>
      <c r="D26" s="12"/>
      <c r="E26" s="12">
        <v>9990002</v>
      </c>
      <c r="F26" s="13" t="s">
        <v>25</v>
      </c>
      <c r="G26" s="12"/>
      <c r="H26" t="s">
        <v>43</v>
      </c>
      <c r="I26" s="12"/>
      <c r="J26" s="21"/>
      <c r="K26" s="15">
        <v>175</v>
      </c>
      <c r="L26" s="16">
        <f t="shared" si="0"/>
        <v>4144391.8300000005</v>
      </c>
    </row>
    <row r="27" spans="2:14" x14ac:dyDescent="0.3">
      <c r="B27" s="22"/>
      <c r="C27" s="23"/>
      <c r="D27" s="23"/>
      <c r="E27" s="23"/>
      <c r="F27" s="24"/>
      <c r="G27" s="23"/>
      <c r="H27" s="25"/>
      <c r="I27" s="23"/>
      <c r="J27" s="26"/>
      <c r="K27" s="27"/>
      <c r="L27" s="16">
        <f t="shared" si="0"/>
        <v>4144391.8300000005</v>
      </c>
      <c r="N27" s="10"/>
    </row>
    <row r="28" spans="2:14" ht="15.75" thickBot="1" x14ac:dyDescent="0.35">
      <c r="B28" s="28" t="s">
        <v>44</v>
      </c>
      <c r="C28" s="29"/>
      <c r="D28" s="29"/>
      <c r="E28" s="29"/>
      <c r="F28" s="28"/>
      <c r="G28" s="28"/>
      <c r="H28" s="30"/>
      <c r="I28" s="29"/>
      <c r="J28" s="31">
        <f>+SUM(J9:J26)</f>
        <v>1799803.5</v>
      </c>
      <c r="K28" s="31">
        <f>SUM(K10:K27)</f>
        <v>296576.05999999994</v>
      </c>
      <c r="L28" s="32">
        <f>+L27</f>
        <v>4144391.8300000005</v>
      </c>
      <c r="N28" s="33"/>
    </row>
    <row r="29" spans="2:14" ht="15.75" thickTop="1" x14ac:dyDescent="0.3">
      <c r="L29" s="19"/>
    </row>
    <row r="33" spans="2:13" x14ac:dyDescent="0.3">
      <c r="F33" s="34" t="s">
        <v>45</v>
      </c>
      <c r="H33" s="34" t="s">
        <v>46</v>
      </c>
      <c r="J33" s="35" t="s">
        <v>47</v>
      </c>
      <c r="K33" s="35"/>
      <c r="L33" s="35"/>
    </row>
    <row r="34" spans="2:13" x14ac:dyDescent="0.3">
      <c r="C34" s="36"/>
      <c r="D34" s="36"/>
      <c r="E34" s="37"/>
      <c r="F34" s="38" t="s">
        <v>48</v>
      </c>
      <c r="G34" s="38"/>
      <c r="H34" s="38" t="s">
        <v>49</v>
      </c>
      <c r="J34" s="1" t="s">
        <v>49</v>
      </c>
      <c r="K34" s="1"/>
      <c r="L34" s="1"/>
    </row>
    <row r="35" spans="2:13" x14ac:dyDescent="0.3">
      <c r="C35" s="36"/>
      <c r="D35" s="36"/>
      <c r="E35" s="37"/>
      <c r="F35" s="38" t="s">
        <v>50</v>
      </c>
      <c r="G35" s="38"/>
      <c r="H35" s="38" t="s">
        <v>51</v>
      </c>
      <c r="J35" s="1" t="s">
        <v>52</v>
      </c>
      <c r="K35" s="1"/>
      <c r="L35" s="1"/>
    </row>
    <row r="37" spans="2:13" x14ac:dyDescent="0.3">
      <c r="J37" s="39"/>
      <c r="K37" s="39"/>
    </row>
    <row r="38" spans="2:13" s="40" customFormat="1" x14ac:dyDescent="0.3">
      <c r="J38" s="41"/>
      <c r="K38" s="41"/>
    </row>
    <row r="42" spans="2:13" x14ac:dyDescent="0.3">
      <c r="M42" s="36"/>
    </row>
    <row r="43" spans="2:13" x14ac:dyDescent="0.3">
      <c r="B43" s="1" t="s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36"/>
    </row>
    <row r="44" spans="2:13" x14ac:dyDescent="0.3">
      <c r="B44" s="1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36"/>
    </row>
    <row r="45" spans="2:13" x14ac:dyDescent="0.3">
      <c r="B45" s="1" t="s">
        <v>53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42"/>
    </row>
    <row r="46" spans="2:13" x14ac:dyDescent="0.3">
      <c r="B46" s="3" t="str">
        <f>+B5</f>
        <v>MAYO DEL 2022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8" spans="2:13" x14ac:dyDescent="0.3">
      <c r="B48" s="6" t="s">
        <v>15</v>
      </c>
      <c r="C48" s="6" t="s">
        <v>54</v>
      </c>
      <c r="D48" s="6" t="s">
        <v>17</v>
      </c>
      <c r="E48" s="6" t="s">
        <v>18</v>
      </c>
      <c r="F48" s="6" t="s">
        <v>19</v>
      </c>
      <c r="G48" s="6"/>
      <c r="H48" s="6" t="s">
        <v>20</v>
      </c>
      <c r="I48" s="6"/>
      <c r="J48" s="7" t="s">
        <v>21</v>
      </c>
      <c r="K48" s="7" t="s">
        <v>22</v>
      </c>
      <c r="L48" s="6" t="s">
        <v>23</v>
      </c>
      <c r="M48" s="10"/>
    </row>
    <row r="49" spans="2:14" x14ac:dyDescent="0.3">
      <c r="B49" s="43"/>
      <c r="C49" s="37"/>
      <c r="F49" s="44"/>
      <c r="H49" s="9" t="s">
        <v>24</v>
      </c>
      <c r="L49" s="10">
        <f>+'[1]Abril 2022'!L135</f>
        <v>831690440.15633965</v>
      </c>
      <c r="M49" s="10"/>
    </row>
    <row r="50" spans="2:14" ht="33" x14ac:dyDescent="0.3">
      <c r="B50" s="45">
        <v>44687</v>
      </c>
      <c r="C50" s="17">
        <v>820</v>
      </c>
      <c r="D50" s="12"/>
      <c r="E50" s="46" t="s">
        <v>55</v>
      </c>
      <c r="F50" s="47" t="s">
        <v>56</v>
      </c>
      <c r="G50" s="12"/>
      <c r="H50" s="48" t="s">
        <v>57</v>
      </c>
      <c r="I50" s="12"/>
      <c r="J50" s="15">
        <v>0</v>
      </c>
      <c r="K50" s="49">
        <v>988742.03</v>
      </c>
      <c r="L50" s="15">
        <f t="shared" ref="L50:L71" si="1">+L49+J50-K50</f>
        <v>830701698.12633967</v>
      </c>
      <c r="M50" s="10"/>
    </row>
    <row r="51" spans="2:14" ht="49.5" x14ac:dyDescent="0.3">
      <c r="B51" s="45">
        <v>44687</v>
      </c>
      <c r="C51" s="17">
        <v>824</v>
      </c>
      <c r="D51" s="12"/>
      <c r="E51" s="12" t="s">
        <v>58</v>
      </c>
      <c r="F51" s="47" t="s">
        <v>59</v>
      </c>
      <c r="G51" s="12"/>
      <c r="H51" s="48" t="s">
        <v>60</v>
      </c>
      <c r="I51" s="12"/>
      <c r="J51" s="15"/>
      <c r="K51" s="50">
        <v>80234.100000000006</v>
      </c>
      <c r="L51" s="15">
        <f t="shared" si="1"/>
        <v>830621464.02633965</v>
      </c>
      <c r="M51" s="10"/>
    </row>
    <row r="52" spans="2:14" ht="33" x14ac:dyDescent="0.3">
      <c r="B52" s="45">
        <v>44687</v>
      </c>
      <c r="C52" s="13">
        <v>827</v>
      </c>
      <c r="D52" s="12"/>
      <c r="E52" s="46" t="s">
        <v>61</v>
      </c>
      <c r="F52" s="47" t="s">
        <v>62</v>
      </c>
      <c r="G52" s="12"/>
      <c r="H52" s="48" t="s">
        <v>63</v>
      </c>
      <c r="I52" s="12"/>
      <c r="J52" s="15"/>
      <c r="K52" s="50">
        <v>5937.76</v>
      </c>
      <c r="L52" s="15">
        <f t="shared" si="1"/>
        <v>830615526.26633966</v>
      </c>
      <c r="M52" s="10"/>
    </row>
    <row r="53" spans="2:14" ht="49.5" x14ac:dyDescent="0.3">
      <c r="B53" s="45">
        <v>44687</v>
      </c>
      <c r="C53" s="13">
        <v>829</v>
      </c>
      <c r="D53" s="12"/>
      <c r="E53" s="12" t="s">
        <v>64</v>
      </c>
      <c r="F53" s="47" t="s">
        <v>65</v>
      </c>
      <c r="G53" s="12"/>
      <c r="H53" s="48" t="s">
        <v>66</v>
      </c>
      <c r="I53" s="12"/>
      <c r="J53" s="15"/>
      <c r="K53" s="50">
        <v>78977.399999999994</v>
      </c>
      <c r="L53" s="15">
        <f t="shared" si="1"/>
        <v>830536548.86633968</v>
      </c>
      <c r="M53" s="10"/>
    </row>
    <row r="54" spans="2:14" ht="82.5" x14ac:dyDescent="0.3">
      <c r="B54" s="45">
        <v>44687</v>
      </c>
      <c r="C54" s="13">
        <v>833</v>
      </c>
      <c r="D54" s="12"/>
      <c r="E54" s="12" t="s">
        <v>58</v>
      </c>
      <c r="F54" s="47" t="s">
        <v>67</v>
      </c>
      <c r="G54" s="12"/>
      <c r="H54" s="48" t="s">
        <v>68</v>
      </c>
      <c r="I54" s="12"/>
      <c r="J54" s="15"/>
      <c r="K54" s="50">
        <v>70375.199999999997</v>
      </c>
      <c r="L54" s="15">
        <f t="shared" si="1"/>
        <v>830466173.66633964</v>
      </c>
      <c r="M54" s="10"/>
    </row>
    <row r="55" spans="2:14" ht="49.5" x14ac:dyDescent="0.3">
      <c r="B55" s="45">
        <v>44687</v>
      </c>
      <c r="C55" s="13">
        <v>836</v>
      </c>
      <c r="D55" s="12"/>
      <c r="E55" s="12" t="s">
        <v>69</v>
      </c>
      <c r="F55" s="47" t="s">
        <v>70</v>
      </c>
      <c r="G55" s="12"/>
      <c r="H55" s="48" t="s">
        <v>71</v>
      </c>
      <c r="I55" s="12"/>
      <c r="J55" s="15"/>
      <c r="K55" s="49">
        <v>2214068.91</v>
      </c>
      <c r="L55" s="15">
        <f t="shared" si="1"/>
        <v>828252104.75633967</v>
      </c>
    </row>
    <row r="56" spans="2:14" ht="49.5" x14ac:dyDescent="0.3">
      <c r="B56" s="45">
        <v>44687</v>
      </c>
      <c r="C56" s="13">
        <v>838</v>
      </c>
      <c r="D56" s="12"/>
      <c r="E56" s="12" t="s">
        <v>72</v>
      </c>
      <c r="F56" s="47" t="s">
        <v>73</v>
      </c>
      <c r="G56" s="12"/>
      <c r="H56" s="48" t="s">
        <v>74</v>
      </c>
      <c r="I56" s="12"/>
      <c r="J56" s="15"/>
      <c r="K56" s="49">
        <v>81000.009999999995</v>
      </c>
      <c r="L56" s="15">
        <f t="shared" si="1"/>
        <v>828171104.74633968</v>
      </c>
    </row>
    <row r="57" spans="2:14" ht="16.5" x14ac:dyDescent="0.3">
      <c r="B57" s="45">
        <v>44690</v>
      </c>
      <c r="C57" s="13"/>
      <c r="D57" s="17"/>
      <c r="E57" s="47"/>
      <c r="F57" s="47" t="s">
        <v>29</v>
      </c>
      <c r="G57" s="12"/>
      <c r="H57" s="48" t="s">
        <v>75</v>
      </c>
      <c r="I57" s="12"/>
      <c r="J57" s="15">
        <v>4035744.52</v>
      </c>
      <c r="K57" s="49"/>
      <c r="L57" s="15">
        <f t="shared" si="1"/>
        <v>832206849.26633966</v>
      </c>
    </row>
    <row r="58" spans="2:14" ht="16.5" x14ac:dyDescent="0.3">
      <c r="B58" s="45">
        <v>44687</v>
      </c>
      <c r="C58" s="13"/>
      <c r="D58" s="17"/>
      <c r="E58" s="18"/>
      <c r="F58" s="47" t="s">
        <v>29</v>
      </c>
      <c r="G58" s="12"/>
      <c r="H58" s="48" t="s">
        <v>76</v>
      </c>
      <c r="I58" s="12"/>
      <c r="J58" s="15">
        <v>111891866.2</v>
      </c>
      <c r="K58" s="49"/>
      <c r="L58" s="15">
        <f t="shared" si="1"/>
        <v>944098715.46633971</v>
      </c>
    </row>
    <row r="59" spans="2:14" ht="16.5" x14ac:dyDescent="0.3">
      <c r="B59" s="45">
        <v>44687</v>
      </c>
      <c r="C59" s="13"/>
      <c r="D59" s="17"/>
      <c r="E59" s="47"/>
      <c r="F59" s="47" t="s">
        <v>29</v>
      </c>
      <c r="G59" s="12"/>
      <c r="H59" s="48" t="s">
        <v>77</v>
      </c>
      <c r="I59" s="12"/>
      <c r="J59" s="15">
        <v>4048082.42</v>
      </c>
      <c r="K59" s="49"/>
      <c r="L59" s="15">
        <f t="shared" si="1"/>
        <v>948146797.88633966</v>
      </c>
    </row>
    <row r="60" spans="2:14" ht="16.5" x14ac:dyDescent="0.3">
      <c r="B60" s="45">
        <v>44692</v>
      </c>
      <c r="C60" s="13"/>
      <c r="D60" s="17"/>
      <c r="E60" s="18"/>
      <c r="F60" s="47" t="s">
        <v>29</v>
      </c>
      <c r="G60" s="12"/>
      <c r="H60" s="48" t="s">
        <v>78</v>
      </c>
      <c r="I60" s="12"/>
      <c r="J60" s="15">
        <v>3451393.03</v>
      </c>
      <c r="K60" s="49"/>
      <c r="L60" s="15">
        <f t="shared" si="1"/>
        <v>951598190.91633964</v>
      </c>
      <c r="N60" s="33"/>
    </row>
    <row r="61" spans="2:14" ht="16.5" x14ac:dyDescent="0.3">
      <c r="B61" s="45">
        <v>44693</v>
      </c>
      <c r="C61" s="13">
        <v>867</v>
      </c>
      <c r="D61" s="17"/>
      <c r="E61" s="18" t="s">
        <v>79</v>
      </c>
      <c r="F61" s="47" t="s">
        <v>29</v>
      </c>
      <c r="G61" s="12"/>
      <c r="H61" s="48" t="s">
        <v>80</v>
      </c>
      <c r="I61" s="12"/>
      <c r="J61" s="15"/>
      <c r="K61" s="49">
        <v>3862799.94</v>
      </c>
      <c r="L61" s="15">
        <f t="shared" si="1"/>
        <v>947735390.97633958</v>
      </c>
    </row>
    <row r="62" spans="2:14" ht="33" x14ac:dyDescent="0.3">
      <c r="B62" s="45">
        <v>44693</v>
      </c>
      <c r="C62" s="17">
        <v>869</v>
      </c>
      <c r="D62" s="17"/>
      <c r="E62" s="18" t="s">
        <v>81</v>
      </c>
      <c r="F62" s="47" t="s">
        <v>29</v>
      </c>
      <c r="G62" s="12"/>
      <c r="H62" s="48" t="s">
        <v>82</v>
      </c>
      <c r="I62" s="12"/>
      <c r="J62" s="15"/>
      <c r="K62" s="49">
        <v>353327.78</v>
      </c>
      <c r="L62" s="15">
        <f t="shared" si="1"/>
        <v>947382063.19633961</v>
      </c>
    </row>
    <row r="63" spans="2:14" ht="49.5" x14ac:dyDescent="0.3">
      <c r="B63" s="45">
        <v>44694</v>
      </c>
      <c r="C63" s="17">
        <v>878</v>
      </c>
      <c r="D63" s="17"/>
      <c r="E63" s="47" t="s">
        <v>83</v>
      </c>
      <c r="F63" s="47" t="s">
        <v>84</v>
      </c>
      <c r="G63" s="12"/>
      <c r="H63" s="48" t="s">
        <v>85</v>
      </c>
      <c r="I63" s="12"/>
      <c r="J63" s="15"/>
      <c r="K63" s="49">
        <v>5901431.2800000003</v>
      </c>
      <c r="L63" s="15">
        <f t="shared" si="1"/>
        <v>941480631.91633964</v>
      </c>
    </row>
    <row r="64" spans="2:14" ht="33" x14ac:dyDescent="0.3">
      <c r="B64" s="45">
        <v>44694</v>
      </c>
      <c r="C64" s="17">
        <v>884</v>
      </c>
      <c r="D64" s="17"/>
      <c r="E64" s="47" t="s">
        <v>58</v>
      </c>
      <c r="F64" s="47" t="s">
        <v>86</v>
      </c>
      <c r="G64" s="12"/>
      <c r="H64" s="48" t="s">
        <v>87</v>
      </c>
      <c r="I64" s="12"/>
      <c r="J64" s="15"/>
      <c r="K64" s="49">
        <v>1215.54</v>
      </c>
      <c r="L64" s="15">
        <f t="shared" si="1"/>
        <v>941479416.37633967</v>
      </c>
    </row>
    <row r="65" spans="2:13" ht="49.5" x14ac:dyDescent="0.3">
      <c r="B65" s="45">
        <v>44694</v>
      </c>
      <c r="C65" s="17">
        <v>887</v>
      </c>
      <c r="D65" s="17"/>
      <c r="E65" s="47" t="s">
        <v>88</v>
      </c>
      <c r="F65" s="47" t="s">
        <v>89</v>
      </c>
      <c r="G65" s="12"/>
      <c r="H65" s="48" t="s">
        <v>90</v>
      </c>
      <c r="I65" s="12"/>
      <c r="J65" s="15"/>
      <c r="K65" s="49">
        <v>33075.4</v>
      </c>
      <c r="L65" s="15">
        <f t="shared" si="1"/>
        <v>941446340.9763397</v>
      </c>
    </row>
    <row r="66" spans="2:13" ht="49.5" x14ac:dyDescent="0.3">
      <c r="B66" s="45">
        <v>44694</v>
      </c>
      <c r="C66" s="17">
        <v>888</v>
      </c>
      <c r="D66" s="17"/>
      <c r="E66" s="2" t="s">
        <v>64</v>
      </c>
      <c r="F66" s="47" t="s">
        <v>91</v>
      </c>
      <c r="G66" s="12"/>
      <c r="H66" s="48" t="s">
        <v>92</v>
      </c>
      <c r="I66" s="12"/>
      <c r="J66" s="15"/>
      <c r="K66" s="49">
        <v>71053.7</v>
      </c>
      <c r="L66" s="15">
        <f t="shared" si="1"/>
        <v>941375287.27633965</v>
      </c>
    </row>
    <row r="67" spans="2:13" ht="16.5" x14ac:dyDescent="0.3">
      <c r="B67" s="45">
        <v>44697</v>
      </c>
      <c r="C67" s="17">
        <v>896</v>
      </c>
      <c r="D67" s="17"/>
      <c r="E67" s="47" t="s">
        <v>93</v>
      </c>
      <c r="F67" s="47" t="s">
        <v>29</v>
      </c>
      <c r="G67" s="12"/>
      <c r="H67" s="48" t="s">
        <v>94</v>
      </c>
      <c r="I67" s="12"/>
      <c r="J67" s="15"/>
      <c r="K67" s="49">
        <v>72219.64</v>
      </c>
      <c r="L67" s="15">
        <f t="shared" si="1"/>
        <v>941303067.63633966</v>
      </c>
    </row>
    <row r="68" spans="2:13" ht="16.5" x14ac:dyDescent="0.3">
      <c r="B68" s="45">
        <v>44697</v>
      </c>
      <c r="C68" s="17"/>
      <c r="D68" s="17"/>
      <c r="E68" s="47"/>
      <c r="F68" s="47" t="s">
        <v>29</v>
      </c>
      <c r="G68" s="12"/>
      <c r="H68" s="48" t="s">
        <v>95</v>
      </c>
      <c r="I68" s="12"/>
      <c r="J68" s="15">
        <v>2684850.57</v>
      </c>
      <c r="K68" s="49"/>
      <c r="L68" s="15">
        <f t="shared" si="1"/>
        <v>943987918.20633972</v>
      </c>
    </row>
    <row r="69" spans="2:13" ht="33" x14ac:dyDescent="0.3">
      <c r="B69" s="45">
        <v>44698</v>
      </c>
      <c r="C69" s="17">
        <v>899</v>
      </c>
      <c r="D69" s="17"/>
      <c r="E69" s="47" t="s">
        <v>96</v>
      </c>
      <c r="F69" s="47" t="s">
        <v>97</v>
      </c>
      <c r="G69" s="12"/>
      <c r="H69" s="48" t="s">
        <v>98</v>
      </c>
      <c r="I69" s="12"/>
      <c r="J69" s="15"/>
      <c r="K69" s="49">
        <v>211984.52</v>
      </c>
      <c r="L69" s="15">
        <f t="shared" si="1"/>
        <v>943775933.68633974</v>
      </c>
    </row>
    <row r="70" spans="2:13" ht="33" x14ac:dyDescent="0.3">
      <c r="B70" s="45">
        <v>44698</v>
      </c>
      <c r="C70" s="17">
        <v>903</v>
      </c>
      <c r="D70" s="17"/>
      <c r="E70" s="47" t="s">
        <v>99</v>
      </c>
      <c r="F70" s="47" t="s">
        <v>100</v>
      </c>
      <c r="G70" s="12"/>
      <c r="H70" s="48" t="s">
        <v>101</v>
      </c>
      <c r="I70" s="12"/>
      <c r="J70" s="15"/>
      <c r="K70" s="49">
        <v>228825</v>
      </c>
      <c r="L70" s="15">
        <f t="shared" si="1"/>
        <v>943547108.68633974</v>
      </c>
    </row>
    <row r="71" spans="2:13" ht="33" x14ac:dyDescent="0.3">
      <c r="B71" s="45">
        <v>44698</v>
      </c>
      <c r="C71" s="17">
        <v>905</v>
      </c>
      <c r="D71" s="17"/>
      <c r="E71" s="47" t="s">
        <v>102</v>
      </c>
      <c r="F71" s="47" t="s">
        <v>103</v>
      </c>
      <c r="G71" s="12"/>
      <c r="H71" s="48" t="s">
        <v>104</v>
      </c>
      <c r="I71" s="12"/>
      <c r="J71" s="15"/>
      <c r="K71" s="49">
        <v>20101.009999999998</v>
      </c>
      <c r="L71" s="15">
        <f t="shared" si="1"/>
        <v>943527007.67633975</v>
      </c>
    </row>
    <row r="72" spans="2:13" ht="49.5" x14ac:dyDescent="0.3">
      <c r="B72" s="45">
        <v>44698</v>
      </c>
      <c r="C72" s="17">
        <v>908</v>
      </c>
      <c r="D72" s="17"/>
      <c r="E72" s="47" t="s">
        <v>58</v>
      </c>
      <c r="F72" s="47" t="s">
        <v>67</v>
      </c>
      <c r="G72" s="12"/>
      <c r="H72" s="48" t="s">
        <v>105</v>
      </c>
      <c r="I72" s="12"/>
      <c r="J72" s="15"/>
      <c r="K72" s="49">
        <v>38161.199999999997</v>
      </c>
      <c r="L72" s="15">
        <f>+L71+J72-K72</f>
        <v>943488846.4763397</v>
      </c>
    </row>
    <row r="73" spans="2:13" ht="45" x14ac:dyDescent="0.3">
      <c r="B73" s="45">
        <v>44699</v>
      </c>
      <c r="C73" s="17">
        <v>910</v>
      </c>
      <c r="D73" s="17"/>
      <c r="E73" s="51" t="s">
        <v>106</v>
      </c>
      <c r="F73" s="47" t="s">
        <v>107</v>
      </c>
      <c r="G73" s="12"/>
      <c r="H73" s="48" t="s">
        <v>108</v>
      </c>
      <c r="I73" s="12"/>
      <c r="J73" s="15"/>
      <c r="K73" s="49">
        <v>2772042.16</v>
      </c>
      <c r="L73" s="15">
        <f>+L72+J73-K73</f>
        <v>940716804.31633973</v>
      </c>
    </row>
    <row r="74" spans="2:13" ht="16.5" x14ac:dyDescent="0.3">
      <c r="B74" s="45">
        <v>44699</v>
      </c>
      <c r="C74" s="17"/>
      <c r="D74" s="17"/>
      <c r="E74" s="51"/>
      <c r="F74" s="47" t="s">
        <v>29</v>
      </c>
      <c r="G74" s="12"/>
      <c r="H74" s="48" t="s">
        <v>109</v>
      </c>
      <c r="I74" s="12"/>
      <c r="J74" s="15">
        <v>110698277.98</v>
      </c>
      <c r="K74" s="49"/>
      <c r="L74" s="15">
        <f t="shared" ref="L74:L97" si="2">+L73+J74-K74</f>
        <v>1051415082.2963398</v>
      </c>
    </row>
    <row r="75" spans="2:13" ht="45" x14ac:dyDescent="0.3">
      <c r="B75" s="45">
        <v>44700</v>
      </c>
      <c r="C75" s="17">
        <v>913</v>
      </c>
      <c r="D75" s="17"/>
      <c r="E75" s="51" t="s">
        <v>110</v>
      </c>
      <c r="F75" s="47" t="s">
        <v>107</v>
      </c>
      <c r="G75" s="12"/>
      <c r="H75" s="48" t="s">
        <v>111</v>
      </c>
      <c r="I75" s="12"/>
      <c r="J75" s="15"/>
      <c r="K75" s="49">
        <v>4130724.6</v>
      </c>
      <c r="L75" s="15">
        <f t="shared" si="2"/>
        <v>1047284357.6963397</v>
      </c>
    </row>
    <row r="76" spans="2:13" ht="45" x14ac:dyDescent="0.3">
      <c r="B76" s="45">
        <v>44700</v>
      </c>
      <c r="C76" s="17">
        <v>918</v>
      </c>
      <c r="D76" s="17"/>
      <c r="E76" s="47" t="s">
        <v>112</v>
      </c>
      <c r="F76" s="47" t="s">
        <v>113</v>
      </c>
      <c r="G76" s="12"/>
      <c r="H76" s="48" t="s">
        <v>114</v>
      </c>
      <c r="I76" s="12"/>
      <c r="J76" s="15"/>
      <c r="K76" s="49">
        <v>70000</v>
      </c>
      <c r="L76" s="15">
        <f t="shared" si="2"/>
        <v>1047214357.6963397</v>
      </c>
      <c r="M76" s="19"/>
    </row>
    <row r="77" spans="2:13" ht="49.5" x14ac:dyDescent="0.3">
      <c r="B77" s="11">
        <v>44704</v>
      </c>
      <c r="C77" s="17">
        <v>930</v>
      </c>
      <c r="D77" s="17"/>
      <c r="E77" s="47" t="s">
        <v>83</v>
      </c>
      <c r="F77" s="47" t="s">
        <v>115</v>
      </c>
      <c r="G77" s="12"/>
      <c r="H77" s="48" t="s">
        <v>116</v>
      </c>
      <c r="I77" s="12"/>
      <c r="J77" s="15"/>
      <c r="K77" s="49">
        <v>6296547.3499999996</v>
      </c>
      <c r="L77" s="15">
        <f t="shared" si="2"/>
        <v>1040917810.3463397</v>
      </c>
    </row>
    <row r="78" spans="2:13" ht="49.5" x14ac:dyDescent="0.3">
      <c r="B78" s="11">
        <v>44705</v>
      </c>
      <c r="C78" s="17">
        <v>939</v>
      </c>
      <c r="D78" s="17"/>
      <c r="E78" s="47" t="s">
        <v>117</v>
      </c>
      <c r="F78" s="47" t="s">
        <v>118</v>
      </c>
      <c r="G78" s="12"/>
      <c r="H78" s="48" t="s">
        <v>119</v>
      </c>
      <c r="I78" s="12"/>
      <c r="J78" s="15"/>
      <c r="K78" s="49">
        <v>8454889.4299999997</v>
      </c>
      <c r="L78" s="15">
        <f t="shared" si="2"/>
        <v>1032462920.9163398</v>
      </c>
    </row>
    <row r="79" spans="2:13" ht="16.5" x14ac:dyDescent="0.3">
      <c r="B79" s="11">
        <v>44705</v>
      </c>
      <c r="C79" s="17"/>
      <c r="D79" s="17"/>
      <c r="E79" s="47"/>
      <c r="F79" s="47" t="s">
        <v>29</v>
      </c>
      <c r="G79" s="12"/>
      <c r="H79" s="48" t="s">
        <v>120</v>
      </c>
      <c r="I79" s="12"/>
      <c r="J79" s="15">
        <v>2727309.49</v>
      </c>
      <c r="K79" s="49"/>
      <c r="L79" s="15">
        <f t="shared" si="2"/>
        <v>1035190230.4063398</v>
      </c>
    </row>
    <row r="80" spans="2:13" ht="49.5" x14ac:dyDescent="0.3">
      <c r="B80" s="11">
        <v>44705</v>
      </c>
      <c r="C80" s="17">
        <v>943</v>
      </c>
      <c r="D80" s="17"/>
      <c r="E80" s="47" t="s">
        <v>83</v>
      </c>
      <c r="F80" s="47" t="s">
        <v>121</v>
      </c>
      <c r="G80" s="12"/>
      <c r="H80" s="48" t="s">
        <v>122</v>
      </c>
      <c r="I80" s="12"/>
      <c r="J80" s="15"/>
      <c r="K80" s="49">
        <v>3430508.68</v>
      </c>
      <c r="L80" s="15">
        <f t="shared" si="2"/>
        <v>1031759721.7263398</v>
      </c>
    </row>
    <row r="81" spans="2:12" ht="82.5" x14ac:dyDescent="0.3">
      <c r="B81" s="11">
        <v>44705</v>
      </c>
      <c r="C81" s="17">
        <v>947</v>
      </c>
      <c r="D81" s="17"/>
      <c r="E81" s="47" t="s">
        <v>123</v>
      </c>
      <c r="F81" s="47" t="s">
        <v>124</v>
      </c>
      <c r="G81" s="12"/>
      <c r="H81" s="48" t="s">
        <v>125</v>
      </c>
      <c r="I81" s="12"/>
      <c r="J81" s="15"/>
      <c r="K81" s="49">
        <v>833435.88</v>
      </c>
      <c r="L81" s="15">
        <f t="shared" si="2"/>
        <v>1030926285.8463398</v>
      </c>
    </row>
    <row r="82" spans="2:12" ht="49.5" x14ac:dyDescent="0.3">
      <c r="B82" s="11">
        <v>44706</v>
      </c>
      <c r="C82" s="17">
        <v>951</v>
      </c>
      <c r="D82" s="17"/>
      <c r="E82" s="47" t="s">
        <v>102</v>
      </c>
      <c r="F82" s="47" t="s">
        <v>126</v>
      </c>
      <c r="G82" s="12"/>
      <c r="H82" s="48" t="s">
        <v>127</v>
      </c>
      <c r="I82" s="12"/>
      <c r="J82" s="15"/>
      <c r="K82" s="49">
        <v>8740.26</v>
      </c>
      <c r="L82" s="15">
        <f t="shared" si="2"/>
        <v>1030917545.5863398</v>
      </c>
    </row>
    <row r="83" spans="2:12" ht="66" x14ac:dyDescent="0.3">
      <c r="B83" s="11">
        <v>44706</v>
      </c>
      <c r="C83" s="17">
        <v>955</v>
      </c>
      <c r="D83" s="17"/>
      <c r="E83" s="47" t="s">
        <v>128</v>
      </c>
      <c r="F83" s="47" t="s">
        <v>129</v>
      </c>
      <c r="G83" s="12"/>
      <c r="H83" s="48" t="s">
        <v>130</v>
      </c>
      <c r="I83" s="12"/>
      <c r="J83" s="15"/>
      <c r="K83" s="49">
        <v>81862.5</v>
      </c>
      <c r="L83" s="15">
        <f t="shared" si="2"/>
        <v>1030835683.0863398</v>
      </c>
    </row>
    <row r="84" spans="2:12" ht="45" x14ac:dyDescent="0.3">
      <c r="B84" s="11">
        <v>44706</v>
      </c>
      <c r="C84" s="17">
        <v>957</v>
      </c>
      <c r="D84" s="17"/>
      <c r="E84" s="47" t="s">
        <v>131</v>
      </c>
      <c r="F84" s="47" t="s">
        <v>132</v>
      </c>
      <c r="G84" s="12"/>
      <c r="H84" s="48" t="s">
        <v>133</v>
      </c>
      <c r="I84" s="12"/>
      <c r="J84" s="15"/>
      <c r="K84" s="49">
        <v>16793.169999999998</v>
      </c>
      <c r="L84" s="15">
        <f t="shared" si="2"/>
        <v>1030818889.9163399</v>
      </c>
    </row>
    <row r="85" spans="2:12" ht="33" x14ac:dyDescent="0.3">
      <c r="B85" s="11">
        <v>44706</v>
      </c>
      <c r="C85" s="17">
        <v>959</v>
      </c>
      <c r="D85" s="17"/>
      <c r="E85" s="47" t="s">
        <v>134</v>
      </c>
      <c r="F85" s="47" t="s">
        <v>135</v>
      </c>
      <c r="G85" s="12"/>
      <c r="H85" s="48" t="s">
        <v>136</v>
      </c>
      <c r="I85" s="12"/>
      <c r="J85" s="15"/>
      <c r="K85" s="49">
        <v>38055</v>
      </c>
      <c r="L85" s="15">
        <f t="shared" si="2"/>
        <v>1030780834.9163399</v>
      </c>
    </row>
    <row r="86" spans="2:12" ht="49.5" x14ac:dyDescent="0.3">
      <c r="B86" s="11">
        <v>44706</v>
      </c>
      <c r="C86" s="17">
        <v>961</v>
      </c>
      <c r="D86" s="17"/>
      <c r="E86" s="47" t="s">
        <v>137</v>
      </c>
      <c r="F86" s="47" t="s">
        <v>59</v>
      </c>
      <c r="G86" s="12"/>
      <c r="H86" s="48" t="s">
        <v>138</v>
      </c>
      <c r="I86" s="12"/>
      <c r="J86" s="15"/>
      <c r="K86" s="49">
        <v>90683</v>
      </c>
      <c r="L86" s="15">
        <f t="shared" si="2"/>
        <v>1030690151.9163399</v>
      </c>
    </row>
    <row r="87" spans="2:12" ht="66" x14ac:dyDescent="0.3">
      <c r="B87" s="11">
        <v>44706</v>
      </c>
      <c r="C87" s="17">
        <v>963</v>
      </c>
      <c r="D87" s="17"/>
      <c r="E87" s="47" t="s">
        <v>58</v>
      </c>
      <c r="F87" s="47" t="s">
        <v>67</v>
      </c>
      <c r="G87" s="12"/>
      <c r="H87" s="48" t="s">
        <v>139</v>
      </c>
      <c r="I87" s="12"/>
      <c r="J87" s="15"/>
      <c r="K87" s="49">
        <v>22455.4</v>
      </c>
      <c r="L87" s="15">
        <f t="shared" si="2"/>
        <v>1030667696.5163399</v>
      </c>
    </row>
    <row r="88" spans="2:12" ht="49.5" x14ac:dyDescent="0.3">
      <c r="B88" s="11">
        <v>44706</v>
      </c>
      <c r="C88" s="17">
        <v>967</v>
      </c>
      <c r="D88" s="17"/>
      <c r="E88" s="47" t="s">
        <v>140</v>
      </c>
      <c r="F88" s="47" t="s">
        <v>141</v>
      </c>
      <c r="G88" s="12"/>
      <c r="H88" s="48" t="s">
        <v>142</v>
      </c>
      <c r="I88" s="12"/>
      <c r="J88" s="15"/>
      <c r="K88" s="49">
        <v>365371.38</v>
      </c>
      <c r="L88" s="15">
        <f t="shared" si="2"/>
        <v>1030302325.1363399</v>
      </c>
    </row>
    <row r="89" spans="2:12" ht="45" x14ac:dyDescent="0.3">
      <c r="B89" s="11">
        <v>44706</v>
      </c>
      <c r="C89" s="17">
        <v>969</v>
      </c>
      <c r="D89" s="17"/>
      <c r="E89" s="47" t="s">
        <v>143</v>
      </c>
      <c r="F89" s="47" t="s">
        <v>113</v>
      </c>
      <c r="G89" s="12"/>
      <c r="H89" s="48" t="s">
        <v>144</v>
      </c>
      <c r="I89" s="12"/>
      <c r="J89" s="15"/>
      <c r="K89" s="49">
        <v>12328000</v>
      </c>
      <c r="L89" s="15">
        <f t="shared" si="2"/>
        <v>1017974325.1363399</v>
      </c>
    </row>
    <row r="90" spans="2:12" ht="45" x14ac:dyDescent="0.3">
      <c r="B90" s="11">
        <v>44706</v>
      </c>
      <c r="C90" s="17">
        <v>972</v>
      </c>
      <c r="D90" s="17"/>
      <c r="E90" s="47" t="s">
        <v>143</v>
      </c>
      <c r="F90" s="47" t="s">
        <v>113</v>
      </c>
      <c r="G90" s="12"/>
      <c r="H90" s="48" t="s">
        <v>145</v>
      </c>
      <c r="I90" s="12"/>
      <c r="J90" s="15"/>
      <c r="K90" s="49">
        <v>46000</v>
      </c>
      <c r="L90" s="15">
        <f t="shared" si="2"/>
        <v>1017928325.1363399</v>
      </c>
    </row>
    <row r="91" spans="2:12" ht="33" x14ac:dyDescent="0.3">
      <c r="B91" s="11">
        <v>44706</v>
      </c>
      <c r="C91" s="17">
        <v>977</v>
      </c>
      <c r="D91" s="17"/>
      <c r="E91" s="47" t="s">
        <v>146</v>
      </c>
      <c r="F91" s="47" t="s">
        <v>147</v>
      </c>
      <c r="G91" s="12"/>
      <c r="H91" s="48" t="s">
        <v>148</v>
      </c>
      <c r="I91" s="12"/>
      <c r="J91" s="52"/>
      <c r="K91" s="49">
        <v>11800</v>
      </c>
      <c r="L91" s="15">
        <f t="shared" si="2"/>
        <v>1017916525.1363399</v>
      </c>
    </row>
    <row r="92" spans="2:12" ht="33" x14ac:dyDescent="0.3">
      <c r="B92" s="11">
        <v>44707</v>
      </c>
      <c r="C92" s="17">
        <v>996</v>
      </c>
      <c r="D92" s="17"/>
      <c r="E92" s="47" t="s">
        <v>146</v>
      </c>
      <c r="F92" s="47" t="s">
        <v>149</v>
      </c>
      <c r="G92" s="12"/>
      <c r="H92" s="48" t="s">
        <v>150</v>
      </c>
      <c r="I92" s="12"/>
      <c r="J92" s="52"/>
      <c r="K92" s="49">
        <v>15340</v>
      </c>
      <c r="L92" s="15">
        <f t="shared" si="2"/>
        <v>1017901185.1363399</v>
      </c>
    </row>
    <row r="93" spans="2:12" ht="33" x14ac:dyDescent="0.3">
      <c r="B93" s="11">
        <v>44707</v>
      </c>
      <c r="C93" s="17">
        <v>999</v>
      </c>
      <c r="D93" s="17"/>
      <c r="E93" s="47" t="s">
        <v>146</v>
      </c>
      <c r="F93" s="47" t="s">
        <v>151</v>
      </c>
      <c r="G93" s="12"/>
      <c r="H93" s="48" t="s">
        <v>152</v>
      </c>
      <c r="I93" s="12"/>
      <c r="J93" s="52"/>
      <c r="K93" s="49">
        <v>15340</v>
      </c>
      <c r="L93" s="15">
        <f t="shared" si="2"/>
        <v>1017885845.1363399</v>
      </c>
    </row>
    <row r="94" spans="2:12" ht="16.5" x14ac:dyDescent="0.3">
      <c r="B94" s="11">
        <v>44711</v>
      </c>
      <c r="C94" s="17"/>
      <c r="D94" s="17"/>
      <c r="E94" s="47"/>
      <c r="F94" s="47" t="s">
        <v>29</v>
      </c>
      <c r="G94" s="12"/>
      <c r="H94" s="48" t="s">
        <v>153</v>
      </c>
      <c r="I94" s="12"/>
      <c r="J94" s="15">
        <v>2543681.2999999998</v>
      </c>
      <c r="K94" s="52"/>
      <c r="L94" s="15">
        <f t="shared" si="2"/>
        <v>1020429526.4363399</v>
      </c>
    </row>
    <row r="95" spans="2:12" ht="45" x14ac:dyDescent="0.3">
      <c r="B95" s="11">
        <v>44711</v>
      </c>
      <c r="C95" s="17">
        <v>1024</v>
      </c>
      <c r="D95" s="17"/>
      <c r="E95" s="47" t="s">
        <v>154</v>
      </c>
      <c r="F95" s="47" t="s">
        <v>113</v>
      </c>
      <c r="G95" s="12"/>
      <c r="H95" s="48" t="s">
        <v>155</v>
      </c>
      <c r="I95" s="12"/>
      <c r="J95" s="52"/>
      <c r="K95" s="52">
        <v>2666.67</v>
      </c>
      <c r="L95" s="15">
        <f t="shared" si="2"/>
        <v>1020426859.7663399</v>
      </c>
    </row>
    <row r="96" spans="2:12" ht="45" x14ac:dyDescent="0.3">
      <c r="B96" s="11">
        <v>44711</v>
      </c>
      <c r="C96" s="17">
        <v>1026</v>
      </c>
      <c r="D96" s="17"/>
      <c r="E96" s="47" t="s">
        <v>154</v>
      </c>
      <c r="F96" s="47" t="s">
        <v>113</v>
      </c>
      <c r="G96" s="12"/>
      <c r="H96" s="48" t="s">
        <v>156</v>
      </c>
      <c r="I96" s="12"/>
      <c r="J96" s="52"/>
      <c r="K96" s="52">
        <v>15000</v>
      </c>
      <c r="L96" s="15">
        <f t="shared" si="2"/>
        <v>1020411859.7663399</v>
      </c>
    </row>
    <row r="97" spans="2:12" ht="45" x14ac:dyDescent="0.3">
      <c r="B97" s="11">
        <v>44711</v>
      </c>
      <c r="C97" s="17">
        <v>1031</v>
      </c>
      <c r="D97" s="17"/>
      <c r="E97" s="47" t="s">
        <v>154</v>
      </c>
      <c r="F97" s="47" t="s">
        <v>113</v>
      </c>
      <c r="G97" s="12"/>
      <c r="H97" s="48" t="s">
        <v>157</v>
      </c>
      <c r="I97" s="12"/>
      <c r="J97" s="52"/>
      <c r="K97" s="52">
        <v>10666.66</v>
      </c>
      <c r="L97" s="15">
        <f t="shared" si="2"/>
        <v>1020401193.1063399</v>
      </c>
    </row>
    <row r="98" spans="2:12" ht="15.75" thickBot="1" x14ac:dyDescent="0.35">
      <c r="B98" s="28" t="s">
        <v>44</v>
      </c>
      <c r="C98" s="29"/>
      <c r="D98" s="29"/>
      <c r="E98" s="29"/>
      <c r="F98" s="28"/>
      <c r="G98" s="29"/>
      <c r="H98" s="30"/>
      <c r="I98" s="29"/>
      <c r="J98" s="31">
        <f>SUM(J49:J97)</f>
        <v>242081205.51000002</v>
      </c>
      <c r="K98" s="31">
        <f>SUM(K49:K97)</f>
        <v>53370452.560000002</v>
      </c>
      <c r="L98" s="32">
        <f>+L49+J98-K98</f>
        <v>1020401193.1063397</v>
      </c>
    </row>
    <row r="99" spans="2:12" ht="15.75" thickTop="1" x14ac:dyDescent="0.3">
      <c r="L99" s="19"/>
    </row>
    <row r="100" spans="2:12" x14ac:dyDescent="0.3">
      <c r="K100" s="53"/>
    </row>
    <row r="102" spans="2:12" x14ac:dyDescent="0.3">
      <c r="L102" s="33"/>
    </row>
    <row r="103" spans="2:12" x14ac:dyDescent="0.3">
      <c r="F103" s="34" t="s">
        <v>45</v>
      </c>
      <c r="H103" s="34" t="s">
        <v>46</v>
      </c>
      <c r="J103" s="35" t="s">
        <v>47</v>
      </c>
      <c r="K103" s="35"/>
      <c r="L103" s="35"/>
    </row>
    <row r="104" spans="2:12" x14ac:dyDescent="0.3">
      <c r="F104" s="38" t="s">
        <v>48</v>
      </c>
      <c r="G104" s="38"/>
      <c r="H104" s="38" t="s">
        <v>49</v>
      </c>
      <c r="J104" s="1" t="s">
        <v>49</v>
      </c>
      <c r="K104" s="1"/>
      <c r="L104" s="1"/>
    </row>
    <row r="105" spans="2:12" x14ac:dyDescent="0.3">
      <c r="F105" s="38" t="s">
        <v>50</v>
      </c>
      <c r="G105" s="38"/>
      <c r="H105" s="38" t="s">
        <v>51</v>
      </c>
      <c r="J105" s="1" t="s">
        <v>52</v>
      </c>
      <c r="K105" s="1"/>
      <c r="L105" s="1"/>
    </row>
  </sheetData>
  <mergeCells count="14">
    <mergeCell ref="J104:L104"/>
    <mergeCell ref="J105:L105"/>
    <mergeCell ref="J35:L35"/>
    <mergeCell ref="B43:L43"/>
    <mergeCell ref="B44:L44"/>
    <mergeCell ref="B45:L45"/>
    <mergeCell ref="B46:L46"/>
    <mergeCell ref="J103:L103"/>
    <mergeCell ref="B2:L2"/>
    <mergeCell ref="B3:L3"/>
    <mergeCell ref="B4:L4"/>
    <mergeCell ref="B5:L5"/>
    <mergeCell ref="J33:L33"/>
    <mergeCell ref="J34:L34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BF97AD-E7E8-44CA-9B79-B89F47D56E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CD17E-3E74-4099-85D6-77549CB23CAE}"/>
</file>

<file path=customXml/itemProps3.xml><?xml version="1.0" encoding="utf-8"?>
<ds:datastoreItem xmlns:ds="http://schemas.openxmlformats.org/officeDocument/2006/customXml" ds:itemID="{7B7CCC3D-B74C-40BB-96E1-5D04BD7C5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Anyolani Germosén</cp:lastModifiedBy>
  <dcterms:created xsi:type="dcterms:W3CDTF">2015-06-05T18:19:34Z</dcterms:created>
  <dcterms:modified xsi:type="dcterms:W3CDTF">2024-01-30T19:35:47Z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