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Informes Financieros 2021-2023/Ingresos y egresos año 2022/"/>
    </mc:Choice>
  </mc:AlternateContent>
  <xr:revisionPtr revIDLastSave="1" documentId="11_0205FD4D397D8C3867FFF5CE6E94D31523649F4F" xr6:coauthVersionLast="47" xr6:coauthVersionMax="47" xr10:uidLastSave="{77B1812C-2ABF-4BBE-B2F9-334B563BD972}"/>
  <bookViews>
    <workbookView xWindow="14175" yWindow="1635" windowWidth="12075" windowHeight="1398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5" i="1" l="1"/>
  <c r="J135" i="1"/>
  <c r="L81" i="1"/>
  <c r="L135" i="1" s="1"/>
  <c r="B78" i="1"/>
  <c r="K60" i="1"/>
  <c r="J60" i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82" i="1" l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</calcChain>
</file>

<file path=xl/sharedStrings.xml><?xml version="1.0" encoding="utf-8"?>
<sst xmlns="http://schemas.openxmlformats.org/spreadsheetml/2006/main" count="320" uniqueCount="176">
  <si>
    <t>INFORME DE TESORERIA</t>
  </si>
  <si>
    <t>INGRESOS Y EGRESOS</t>
  </si>
  <si>
    <t>CUENTA NO. 2400169440 (Fondo Reponible)</t>
  </si>
  <si>
    <t>ABRIL DEL 2022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</si>
  <si>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</si>
  <si>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</si>
  <si>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</si>
  <si>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</si>
  <si>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</si>
  <si>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</si>
  <si>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</si>
  <si>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</si>
  <si>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</si>
  <si>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</si>
  <si>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</si>
  <si>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Fecha</t>
  </si>
  <si>
    <t>Transferencia</t>
  </si>
  <si>
    <t>Cheque</t>
  </si>
  <si>
    <t>Referencia</t>
  </si>
  <si>
    <t>Beneficiario</t>
  </si>
  <si>
    <t>Descripcion</t>
  </si>
  <si>
    <t>Debito</t>
  </si>
  <si>
    <t>Credito</t>
  </si>
  <si>
    <t>Balance</t>
  </si>
  <si>
    <t>Balance Inicial</t>
  </si>
  <si>
    <t>Empleados</t>
  </si>
  <si>
    <t>Pago de viaticos</t>
  </si>
  <si>
    <t>DGII</t>
  </si>
  <si>
    <t>COBRO IMP DGII 0.15%_TRANS TUB</t>
  </si>
  <si>
    <t>Ceiztur</t>
  </si>
  <si>
    <t xml:space="preserve">  DEVOLUCION VIATICOS 28 AL 30 M</t>
  </si>
  <si>
    <t>926297604</t>
  </si>
  <si>
    <t>262976044</t>
  </si>
  <si>
    <t>926373410067</t>
  </si>
  <si>
    <t>26373410627</t>
  </si>
  <si>
    <t>926373410627</t>
  </si>
  <si>
    <t>26373411198</t>
  </si>
  <si>
    <t>926373411198</t>
  </si>
  <si>
    <t>26373627061</t>
  </si>
  <si>
    <t>Consorcio de Tarjetas Dominicanas</t>
  </si>
  <si>
    <t>Pago Pase Rapido de Vehiculos del Ceiztur</t>
  </si>
  <si>
    <t>926373627061</t>
  </si>
  <si>
    <t>Banreservas</t>
  </si>
  <si>
    <t>Comision por Manejo de Cuenta</t>
  </si>
  <si>
    <t>Total</t>
  </si>
  <si>
    <t>Maggy Villar</t>
  </si>
  <si>
    <t>Anyolani Nolasco</t>
  </si>
  <si>
    <t>Jose Luis Mañon</t>
  </si>
  <si>
    <t>Realizado</t>
  </si>
  <si>
    <t>Aprobado</t>
  </si>
  <si>
    <t>Analista y/o Tecnico Financiero</t>
  </si>
  <si>
    <t>Enc. Division Depto. de Contabilidad</t>
  </si>
  <si>
    <t>Encargado Financiero</t>
  </si>
  <si>
    <t xml:space="preserve">  CUENTA UNICA DEL TESORO NO. 100010102384894</t>
  </si>
  <si>
    <t>Libramiento</t>
  </si>
  <si>
    <t>CEIZTUR</t>
  </si>
  <si>
    <t>Ingresos correspondientes del 13 al 19/03/2022 (Charter)</t>
  </si>
  <si>
    <t>Ingresos correspondientes del 1 al 15/03/2022 (Regular)</t>
  </si>
  <si>
    <t>2.7.2.7.01</t>
  </si>
  <si>
    <t>MESIGAL CONSTRUCCIONES SRL</t>
  </si>
  <si>
    <t>Pago de la fact. No.0061, Cub. No.04 y Final Proy. No.308, Cont. No.32-2019, Reconstrucción Acceso Vial Playa Los Cuadritos, Nigua Provincia San Cristóbal.</t>
  </si>
  <si>
    <t>2.7.1.2.01</t>
  </si>
  <si>
    <t>Cabinsa, SRL</t>
  </si>
  <si>
    <t>Pago de la Fact. No.0010, Cub. 1 y Final contrato No. 29-2021, Habilitación de Terrenos para Estudio de Georesistividad en Bayahibe, la Romana.</t>
  </si>
  <si>
    <t>2.1.2.2.03</t>
  </si>
  <si>
    <t>HORAS EXTRAS ENERO 2022</t>
  </si>
  <si>
    <t>2.2.6.3.01</t>
  </si>
  <si>
    <t>HUMANO SEGUROS S A</t>
  </si>
  <si>
    <t>Pago de la Factura No.2801, correspondiente al mes de abril 2022, del Seguro Médico de Salud a los empleados del CEIZTUR.</t>
  </si>
  <si>
    <t xml:space="preserve">2.2.7.2.06 </t>
  </si>
  <si>
    <t>Auto Servicio Automotriz Inteligente RD, Auto Sai RD</t>
  </si>
  <si>
    <t>Pago de la factura No.0429 por el Servicio de Mantenimiento, cambio de bandas y escobilla para brisas delantero del vehículo Toyota Land Cruiser Prado placa G419344, asignado a la Dirección Ejecutiva de CEIZTUR.</t>
  </si>
  <si>
    <t>2.1.5.3.01, 2.1.5.2.01, 2.1.5.1.01, 2.1.1.1.01</t>
  </si>
  <si>
    <t>NOMINA FIJA  ABRIL 2022</t>
  </si>
  <si>
    <t>2.1.2.2.05</t>
  </si>
  <si>
    <t>NOMINA MILITAR ABRIL 2022</t>
  </si>
  <si>
    <t xml:space="preserve">2.1.5.3.01, 2.1.1.2.08, 2.1.5.2.01, 2.1.5.1.01 </t>
  </si>
  <si>
    <t>NOMINA TEMPORERO ABRIL  2022</t>
  </si>
  <si>
    <t>2.1.5.3.01, 2.1.5.2.01, 2.1.1.2.05, 2.1.5.1.01</t>
  </si>
  <si>
    <t>NOMINA PERSONAL PROBATORIO ABRIL 2022</t>
  </si>
  <si>
    <t>2.7.2.4.01</t>
  </si>
  <si>
    <t>CONSTRUCTORA VICASA, SRL</t>
  </si>
  <si>
    <t>Pago de la Factura No.1840, Cub. No.3 y Final Proy. No.338, Contrato No.93-2019 Reconstrucción vía circunvalación Verón - Bávaro, Provincia la Altagracia.</t>
  </si>
  <si>
    <t>Ingresos correspondientes del 20 al 26/03/2022</t>
  </si>
  <si>
    <t>Ingresos correspondientes del 27 marzo al 02/04/2022</t>
  </si>
  <si>
    <t>Ingresos correspondientes del 16 al 31/03/2022 (Regular)</t>
  </si>
  <si>
    <t>Constructora Hnos. Diaz Villar, SRL</t>
  </si>
  <si>
    <t>Pago de la Factura No.0002, Cub. No.2, Proy. No.336 Cont.No.92-2019, Construcción Parque del Pinar, Provincia San José de Ocoa.</t>
  </si>
  <si>
    <t>2.6.5.4.01</t>
  </si>
  <si>
    <t>Frio Max, SRL</t>
  </si>
  <si>
    <t>Pago de la factura No,0244, Servicio de Mantenimiento correctivo de aires acondicionados de CEIZTUR.</t>
  </si>
  <si>
    <t>2.2.1.3.01</t>
  </si>
  <si>
    <t>COMPANIA DOMINICANA DE TELEFONOS C POR A</t>
  </si>
  <si>
    <t>Pago de la factura No.5894, Por los servicios de renta mensual de las flotas del CEIZTUR, correspondiente al mes de marzo 2022.</t>
  </si>
  <si>
    <t>CONSTRUCCIONES INVERSIONES &amp; EQUIPOS, SRL</t>
  </si>
  <si>
    <t>Pago de la Factura No.0011, Cubicación No.2 y final del Proyecto No.351, Contrato 21-2020, Reconstrucción camino Km.14-las pirámides, Constanza, Provincia La Vega.</t>
  </si>
  <si>
    <t>CONSTRUCTORA CALICHE S A</t>
  </si>
  <si>
    <t>Pago de la Factura No.0213, Cubicación No. 3 Proy. No.325, Contrato No. 54-2019, Reconstrucción Vial El Castillo de la Isabela – Playa Cenote Luperón, Puerto Plata.</t>
  </si>
  <si>
    <t>Britotec Multiservicios Eléctricos, EIRL</t>
  </si>
  <si>
    <t>Pago de la Factura No.0002, Servicio de adecuación y control del aire acondicionado a la UAI-CEIZTUR</t>
  </si>
  <si>
    <t>2.3.9.5.01,2.6.1.9.01</t>
  </si>
  <si>
    <t>Casting Scorpion, SRL</t>
  </si>
  <si>
    <t>Pago de la Factura No. 0704, Compra de Carrito de estación de Termos y tres termos de café.</t>
  </si>
  <si>
    <t>2.3.5.3.01</t>
  </si>
  <si>
    <t>Casa Doña Marcia, Cadoma,SRL</t>
  </si>
  <si>
    <t>Pago de la factura No.0155, Compra de Neumáticos para vehículos del CEIZTUR.</t>
  </si>
  <si>
    <t>Pago de la factura No.0430, Compra de Neumáticos para vehículos del CEIZTUR.</t>
  </si>
  <si>
    <t>2.3.9.2.01</t>
  </si>
  <si>
    <t>ALL Office Solutions TS, SRL</t>
  </si>
  <si>
    <t>Pago de la Factura No.1150, Compra de Discos duros internos para Actualización de Computadoras del CEIZTUR.</t>
  </si>
  <si>
    <t>2.2.8.7.06</t>
  </si>
  <si>
    <t>ESTRELLA ROSA SOSA</t>
  </si>
  <si>
    <t>Pago de la Factura No.0085, Por Concepto de Legalización de Documentos, según anexos.</t>
  </si>
  <si>
    <t>Pago de la Factura No.0088, Por Concepto de Legalización de Documentos, según anexos.</t>
  </si>
  <si>
    <t>CARMEN ENICIA CHEVALIER CARABALLO</t>
  </si>
  <si>
    <t>Pago de la Factura No.0456, Por Concepto de Legalización de Documentos, según anexos.</t>
  </si>
  <si>
    <t>Fis Soluciones SRL</t>
  </si>
  <si>
    <t>Pago de la Factura No. 0071, Adquisición de Toners y cartuchos para impresoras y fotocopiadoras del CEIZTUR.</t>
  </si>
  <si>
    <t>2.3.6.3.04</t>
  </si>
  <si>
    <t>GTG Industrial, SRL</t>
  </si>
  <si>
    <t>Pago de la factura No. 2376, Compra de herramientas para PNLPB del CEIZTUR, según anexos.</t>
  </si>
  <si>
    <t>2.2.8.7.04</t>
  </si>
  <si>
    <t>CAPACITACION ESPECIALIZADA )CAES) SRL</t>
  </si>
  <si>
    <t>Pago de la factura No.0338, Taller Dos en Uno: NCF e Impuesto Sobre la Renta para cuatro (4) colaboradores del Departamento Financiero, según anexos.</t>
  </si>
  <si>
    <t>2.6.1.1.01</t>
  </si>
  <si>
    <t>INDUSTRIA DE MUEBLES METALICOS SRL</t>
  </si>
  <si>
    <t>Pago de la Factura No.0036, Compra de tramos y Archivos para Almacenes Administrativos y Departamento de Finanzas del CEITUR.</t>
  </si>
  <si>
    <t>UNIVERSIDAD NACIONAL PEDRO HENRIQUEZ UREÑA</t>
  </si>
  <si>
    <t>Pago de la factura No. 1125 Diplomado de Compras y Contrataciones para Obras en Construcción y Afines, para tres (3) colaboradores del Departamento Jurídico, según anexos.</t>
  </si>
  <si>
    <t>2.3.6.3.04; 2.3.9.9.04</t>
  </si>
  <si>
    <t>Soluciones Mecanicas SM, SRL</t>
  </si>
  <si>
    <t>Pago de la Factura No.0407, Compra de Herramientas para PNLPB del CEIZTUR, según anexos.</t>
  </si>
  <si>
    <t>2.3.9.1.01</t>
  </si>
  <si>
    <t>Simbel SRL</t>
  </si>
  <si>
    <t>Pago de la factura No.0094, Compra de secadoras Eléctricas de Manos para baños del CEIZTUR, según anexos.</t>
  </si>
  <si>
    <t>2.3.1.1.01; 2.3.9.1.01</t>
  </si>
  <si>
    <t>Brothers RSR Supply Offices, SRL</t>
  </si>
  <si>
    <t>Pago de la Factura No.0854, Compra de Productos de cocina y limpieza del CEIZTUR, según anexos.</t>
  </si>
  <si>
    <t>Transolucion JR, SRL</t>
  </si>
  <si>
    <t>Pago de la Factura No.0062, Compra de Tramos y Archivos para almacenes Administrativos y Departamento de Finanzas del CEIZTUR.</t>
  </si>
  <si>
    <t>2.6.9.6.01</t>
  </si>
  <si>
    <t>Metalglass Ventanas y Cristales del Rosario, SRL</t>
  </si>
  <si>
    <t>Pago de la Factura No.0141, Compra e instalación del cristal templado y vinil frost para la oficina del Encargado de Ingeniería.</t>
  </si>
  <si>
    <t>2.6.4.1.01</t>
  </si>
  <si>
    <t>Pago fact. No. 0422 Mantenimiento Preventivo y reparación vehículo Nissan Navara placa No. L339986.</t>
  </si>
  <si>
    <t>2.1.1.2.06</t>
  </si>
  <si>
    <t>COMITE EJECUTOR DE INFRAESTRUCTURAS DE ZONAS TURISTICAS</t>
  </si>
  <si>
    <t>Jornaleros Abril 2022</t>
  </si>
  <si>
    <t>2.2.5.1.01</t>
  </si>
  <si>
    <t>XIOMARA DEL CARMEN MARMOLEJOS ACOSTA</t>
  </si>
  <si>
    <t>Pago de la Factura No.0055 por el Alquiler de un inmueble que aloja oficinas de la policía de Turismo Politur, correspondiente al mes de abril del 2022.</t>
  </si>
  <si>
    <t>Grupo Marfa, SRL</t>
  </si>
  <si>
    <t>Pago avance 20% del monto RD$495,115,599.57 contrato No.2-2022 Mejoramiento del Malecón Santo Domingo Este.</t>
  </si>
  <si>
    <t xml:space="preserve">2.1.1.2.06 </t>
  </si>
  <si>
    <t>ADICIONAL JORNALEROS ENERO 2022</t>
  </si>
  <si>
    <t>2.2.2.2.01, 2.2.3.1.01, 2.2.4.4.01, 2.2.7.2.06, 2.2.8.2.01, 2.2.9.2.01, 2.3.1.1.01, 2.3.3.2.01, 2.3.9.5.01, 2.3.9.6.01, 2.3.9.9.05</t>
  </si>
  <si>
    <t>Solicitud de Regularización</t>
  </si>
  <si>
    <t>2.3.9.5.01 , 2.3.9.1.01, 2.3.1.1.01, 2.3.9.9.04</t>
  </si>
  <si>
    <t>Prolimdes Comercial, SRL</t>
  </si>
  <si>
    <t>Pago de la factura No. 0961, Compra de Productos de cocina y limpieza del CEIZTUR, según anexos.</t>
  </si>
  <si>
    <t xml:space="preserve">2.2.8.7.06 </t>
  </si>
  <si>
    <t>Pago de la factura No.0473, Por Concepto de Legalización de Documentos, según anexos.</t>
  </si>
  <si>
    <t>Pago de la Fact. No. 1181, Adquisición de tanques mantenimientos para impresora del Departamento de ingeniería.</t>
  </si>
  <si>
    <t>2.1.5.3.01, 2.1.1.2.08, 2.1.5.2.01, 2.1.5.1.01</t>
  </si>
  <si>
    <t>NOMINA ADICIONAL TEMPORERO DE ABRIL 2022</t>
  </si>
  <si>
    <t>NOMINA ADICIONAL PERSONAL TEMPORERO  MARZO 2022</t>
  </si>
  <si>
    <t xml:space="preserve">2.3.5.5.01 </t>
  </si>
  <si>
    <t>Plásticos Viñals, SRL</t>
  </si>
  <si>
    <t>Pago de la factura No.0133, Compra de fundas plásticas para el Programa Nacional de Limpieza de Playas y Balnearios del CEIZTUR.</t>
  </si>
  <si>
    <t>Pago fact.No.0090, Por concepto de Legalización de documentos, según anexos.</t>
  </si>
  <si>
    <t>2.3.9.9.04</t>
  </si>
  <si>
    <t>Pago de la Factura No. 2436, Compra de Productos de cocina y limpieza del CEIZTUR.</t>
  </si>
  <si>
    <t>2.6.9.6.01 , 2.3.9.9.04, 2.3.9.9.01, 2.3.9.6.01, 2.3.6.3.04, 2.3.7.1.05, 2.3.2.3.01</t>
  </si>
  <si>
    <t>Khalicco Investments, SRL</t>
  </si>
  <si>
    <t>Pago fact.No.0559, Compra de herramientas para el personal de mantenimiento de planta física del CEIZTUR.</t>
  </si>
  <si>
    <t>Revisado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</si>
</sst>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  <font>
      <sz val="10"/>
      <color indexed="8"/>
      <name val="Palatino Linotype"/>
      <family val="1"/>
    </font>
    <font>
      <sz val="11"/>
      <color indexed="8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7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1" applyFont="1"/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43" fontId="3" fillId="0" borderId="2" xfId="1" applyFont="1" applyBorder="1"/>
    <xf numFmtId="43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0" xfId="0" applyNumberFormat="1" applyFont="1"/>
    <xf numFmtId="39" fontId="4" fillId="0" borderId="2" xfId="1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9" fontId="4" fillId="3" borderId="2" xfId="1" applyNumberFormat="1" applyFont="1" applyFill="1" applyBorder="1" applyAlignment="1">
      <alignment horizontal="right"/>
    </xf>
    <xf numFmtId="14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43" fontId="3" fillId="0" borderId="3" xfId="1" applyFont="1" applyBorder="1"/>
    <xf numFmtId="39" fontId="4" fillId="0" borderId="3" xfId="1" applyNumberFormat="1" applyFont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4" xfId="1" applyFont="1" applyFill="1" applyBorder="1"/>
    <xf numFmtId="43" fontId="2" fillId="2" borderId="4" xfId="0" applyNumberFormat="1" applyFont="1" applyFill="1" applyBorder="1"/>
    <xf numFmtId="164" fontId="3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0" xfId="1" applyFont="1" applyBorder="1"/>
    <xf numFmtId="0" fontId="3" fillId="0" borderId="5" xfId="0" applyFont="1" applyBorder="1"/>
    <xf numFmtId="43" fontId="3" fillId="0" borderId="5" xfId="1" applyFont="1" applyBorder="1"/>
    <xf numFmtId="17" fontId="2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left" wrapText="1"/>
    </xf>
    <xf numFmtId="14" fontId="5" fillId="0" borderId="2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6" fillId="0" borderId="2" xfId="0" applyNumberFormat="1" applyFont="1" applyBorder="1" applyAlignment="1">
      <alignment horizontal="left" wrapText="1"/>
    </xf>
    <xf numFmtId="43" fontId="3" fillId="0" borderId="2" xfId="1" applyFont="1" applyFill="1" applyBorder="1"/>
    <xf numFmtId="43" fontId="6" fillId="0" borderId="2" xfId="0" applyNumberFormat="1" applyFont="1" applyBorder="1"/>
    <xf numFmtId="4" fontId="3" fillId="0" borderId="2" xfId="0" applyNumberFormat="1" applyFont="1" applyBorder="1" applyAlignment="1">
      <alignment horizontal="left" wrapText="1"/>
    </xf>
    <xf numFmtId="43" fontId="2" fillId="0" borderId="0" xfId="1" applyFont="1"/>
  </cellXfs>
  <cellStyles count="2">
    <cellStyle name="Millares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numFmt numFmtId="166" formatCode="#,##0.00;\-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165" formatCode="dd/mm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5</xdr:col>
      <xdr:colOff>720090</xdr:colOff>
      <xdr:row>4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C6908D-8C64-461E-B7AE-0581C6292DC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121920" y="205740"/>
          <a:ext cx="532257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56674</xdr:colOff>
      <xdr:row>73</xdr:row>
      <xdr:rowOff>139541</xdr:rowOff>
    </xdr:from>
    <xdr:to>
      <xdr:col>5</xdr:col>
      <xdr:colOff>1233487</xdr:colOff>
      <xdr:row>78</xdr:row>
      <xdr:rowOff>57626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B3D7F84-B27E-4356-BA30-1A025CFB0ED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170974" y="14084141"/>
          <a:ext cx="5805963" cy="8705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secturgovdo.sharepoint.com/sites/DireccionEjecutivaCEIZTUR/Documentos%20compartidos/Compartido%20CEIZTUR/Finanzas%20CEIZTUR/DIRECTORIO%20COM&#218;N/Financiero_CEIZTUR/Documentos%20Billy/Departamento%20Financiero%202022/Informe%20de%20Tesoreria%202022/Informe%20de%20Tesoreria%201-2022.xlsx" TargetMode="External"/><Relationship Id="rId2" Type="http://schemas.microsoft.com/office/2019/04/relationships/externalLinkLongPath" Target="/sites/DireccionEjecutivaCEIZTUR/Documentos%20compartidos/Compartido%20CEIZTUR/Finanzas%20CEIZTUR/DIRECTORIO%20COM&#218;N/Financiero_CEIZTUR/Documentos%20Billy/Departamento%20Financiero%202022/Informe%20de%20Tesoreria%202022/Informe%20de%20Tesoreria%201-2022.xlsx?E65A9414" TargetMode="External"/><Relationship Id="rId1" Type="http://schemas.openxmlformats.org/officeDocument/2006/relationships/externalLinkPath" Target="file:///\\E65A9414\Informe%20de%20Tesoreria%2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nero 2022"/>
      <sheetName val="FEBRERO 2022"/>
      <sheetName val="Marzo 2022"/>
      <sheetName val="Abril 2022"/>
      <sheetName val="Mayo 2022"/>
      <sheetName val="Junio 2022"/>
      <sheetName val="julio 2022 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>
        <row r="47">
          <cell r="L47">
            <v>3462201.5300000017</v>
          </cell>
        </row>
        <row r="113">
          <cell r="L113">
            <v>908643708.52723157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AB42DE-9E20-471A-B392-4CCEDE86F691}" name="Tabla1" displayName="Tabla1" ref="B7:L59" totalsRowShown="0" headerRowDxfId="12" headerRowBorderDxfId="10" tableBorderDxfId="11" headerRowCellStyle="Millares">
  <autoFilter ref="B7:L59" xr:uid="{DFAB42DE-9E20-471A-B392-4CCEDE86F691}"/>
  <tableColumns count="11">
    <tableColumn id="1" xr3:uid="{3A7D2389-C55C-4EC7-ADE4-1BB0F136F5D3}" name="Columna1" dataDxfId="9"/>
    <tableColumn id="2" xr3:uid="{9DE0D04E-E020-46F7-84B2-3F9F775E1F61}" name="Columna2" dataDxfId="8"/>
    <tableColumn id="3" xr3:uid="{742B859B-D54B-40F5-919C-7926966EAFD6}" name="Columna3" dataDxfId="7"/>
    <tableColumn id="4" xr3:uid="{C4422F2A-518D-469E-B8ED-981A0F71DA10}" name="Columna4"/>
    <tableColumn id="5" xr3:uid="{D31CD968-F6A5-4306-9088-111006E4E13F}" name="Columna5" dataDxfId="6"/>
    <tableColumn id="6" xr3:uid="{42EC8445-ED30-4159-A174-AF4144E9809C}" name="Columna6" dataDxfId="5"/>
    <tableColumn id="7" xr3:uid="{2548700F-F3D4-48A3-929F-C6101420B67A}" name="Columna7" dataDxfId="4"/>
    <tableColumn id="8" xr3:uid="{061B0777-A87D-442F-91B2-A103CC36C6AC}" name="Columna8" dataDxfId="3"/>
    <tableColumn id="9" xr3:uid="{78CC1F8C-5D52-427D-843E-42CFCB7D327B}" name="Columna9" dataDxfId="2" dataCellStyle="Millares"/>
    <tableColumn id="10" xr3:uid="{E3053D22-5826-4CC9-BDB6-A829E6397F37}" name="Columna10" dataDxfId="1" dataCellStyle="Millares"/>
    <tableColumn id="11" xr3:uid="{6D966497-3F13-4499-B967-5C8F4430D139}" name="Columna11" dataDxfId="0">
      <calculatedColumnFormula>+J8-K8+L7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42"/>
  <sheetViews>
    <sheetView tabSelected="1" workbookViewId="0">
      <selection activeCell="D11" sqref="D11"/>
    </sheetView>
  </sheetViews>
  <sheetFormatPr baseColWidth="10" defaultColWidth="8.85546875" defaultRowHeight="15" x14ac:dyDescent="0.3"/>
  <cols>
    <col min="1" max="1" width="1.7109375" style="2" customWidth="1"/>
    <col min="2" max="2" width="12.140625" style="2" customWidth="1"/>
    <col min="3" max="3" width="12.85546875" style="2" bestFit="1" customWidth="1"/>
    <col min="4" max="4" width="12.140625" style="2" customWidth="1"/>
    <col min="5" max="5" width="29.7109375" style="2" customWidth="1"/>
    <col min="6" max="6" width="39.42578125" style="2" customWidth="1"/>
    <col min="7" max="7" width="5.28515625" style="2" customWidth="1"/>
    <col min="8" max="8" width="72.42578125" style="2" customWidth="1"/>
    <col min="9" max="9" width="5" style="2" customWidth="1"/>
    <col min="10" max="10" width="17.28515625" style="10" bestFit="1" customWidth="1"/>
    <col min="11" max="11" width="18.42578125" style="10" bestFit="1" customWidth="1"/>
    <col min="12" max="12" width="17.85546875" style="2" bestFit="1" customWidth="1"/>
    <col min="13" max="13" width="10.28515625" style="2" bestFit="1" customWidth="1"/>
    <col min="14" max="14" width="14.5703125" style="2" customWidth="1"/>
    <col min="15" max="16384" width="8.85546875" style="2"/>
  </cols>
  <sheetData>
    <row r="2" spans="2:13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3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x14ac:dyDescent="0.3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3" x14ac:dyDescent="0.3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</row>
    <row r="7" spans="2:13" x14ac:dyDescent="0.3"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  <c r="K7" s="5" t="s">
        <v>13</v>
      </c>
      <c r="L7" s="4" t="s">
        <v>14</v>
      </c>
    </row>
    <row r="8" spans="2:13" x14ac:dyDescent="0.3"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/>
      <c r="H8" s="6" t="s">
        <v>20</v>
      </c>
      <c r="I8" s="6"/>
      <c r="J8" s="7" t="s">
        <v>21</v>
      </c>
      <c r="K8" s="7" t="s">
        <v>22</v>
      </c>
      <c r="L8" s="6" t="s">
        <v>23</v>
      </c>
    </row>
    <row r="9" spans="2:13" ht="15.75" x14ac:dyDescent="0.3">
      <c r="B9" s="8"/>
      <c r="F9"/>
      <c r="H9" s="9" t="s">
        <v>24</v>
      </c>
      <c r="J9" s="10">
        <v>0</v>
      </c>
      <c r="K9" s="10">
        <v>0</v>
      </c>
      <c r="L9" s="10">
        <f>+'[1]Marzo 2022'!L47</f>
        <v>3462201.5300000017</v>
      </c>
    </row>
    <row r="10" spans="2:13" x14ac:dyDescent="0.3">
      <c r="B10" s="11">
        <v>44652</v>
      </c>
      <c r="C10" s="12"/>
      <c r="D10" s="12"/>
      <c r="E10" s="12">
        <v>261986956</v>
      </c>
      <c r="F10" s="13" t="s">
        <v>25</v>
      </c>
      <c r="G10" s="12"/>
      <c r="H10" s="14" t="s">
        <v>26</v>
      </c>
      <c r="I10" s="12"/>
      <c r="J10" s="15"/>
      <c r="K10" s="15">
        <v>10100</v>
      </c>
      <c r="L10" s="16">
        <f>+J10-K10+L9</f>
        <v>3452101.5300000017</v>
      </c>
    </row>
    <row r="11" spans="2:13" x14ac:dyDescent="0.3">
      <c r="B11" s="11">
        <v>44652</v>
      </c>
      <c r="C11" s="12"/>
      <c r="D11" s="12"/>
      <c r="E11" s="12">
        <v>926198695</v>
      </c>
      <c r="F11" s="17" t="s">
        <v>27</v>
      </c>
      <c r="G11" s="12"/>
      <c r="H11" s="18" t="s">
        <v>28</v>
      </c>
      <c r="I11" s="12"/>
      <c r="J11" s="15"/>
      <c r="K11" s="15">
        <v>15.15</v>
      </c>
      <c r="L11" s="16">
        <f>+J11-K11+L10</f>
        <v>3452086.3800000018</v>
      </c>
      <c r="M11" s="19"/>
    </row>
    <row r="12" spans="2:13" ht="15.75" x14ac:dyDescent="0.3">
      <c r="B12" s="11">
        <v>44652</v>
      </c>
      <c r="C12" s="12"/>
      <c r="D12" s="12"/>
      <c r="E12" s="12">
        <v>261986970</v>
      </c>
      <c r="F12" s="13" t="s">
        <v>25</v>
      </c>
      <c r="G12" s="12"/>
      <c r="H12" t="s">
        <v>26</v>
      </c>
      <c r="I12" s="12"/>
      <c r="J12" s="15"/>
      <c r="K12" s="15">
        <v>10100</v>
      </c>
      <c r="L12" s="16">
        <f t="shared" ref="L12:L59" si="0">+J12-K12+L11</f>
        <v>3441986.3800000018</v>
      </c>
    </row>
    <row r="13" spans="2:13" x14ac:dyDescent="0.3">
      <c r="B13" s="11">
        <v>44652</v>
      </c>
      <c r="C13" s="12"/>
      <c r="D13" s="12"/>
      <c r="E13" s="12">
        <v>926198697</v>
      </c>
      <c r="F13" s="17" t="s">
        <v>27</v>
      </c>
      <c r="G13" s="12"/>
      <c r="H13" s="18" t="s">
        <v>28</v>
      </c>
      <c r="I13" s="12"/>
      <c r="J13" s="15"/>
      <c r="K13" s="15">
        <v>15.15</v>
      </c>
      <c r="L13" s="16">
        <f t="shared" si="0"/>
        <v>3441971.2300000018</v>
      </c>
    </row>
    <row r="14" spans="2:13" x14ac:dyDescent="0.3">
      <c r="B14" s="11">
        <v>44652</v>
      </c>
      <c r="C14" s="12"/>
      <c r="D14" s="12"/>
      <c r="E14" s="12">
        <v>261986974</v>
      </c>
      <c r="F14" s="13" t="s">
        <v>25</v>
      </c>
      <c r="G14" s="12"/>
      <c r="H14" s="14" t="s">
        <v>26</v>
      </c>
      <c r="I14" s="12"/>
      <c r="J14" s="15"/>
      <c r="K14" s="15">
        <v>9500</v>
      </c>
      <c r="L14" s="16">
        <f t="shared" si="0"/>
        <v>3432471.2300000018</v>
      </c>
    </row>
    <row r="15" spans="2:13" x14ac:dyDescent="0.3">
      <c r="B15" s="11">
        <v>44652</v>
      </c>
      <c r="C15" s="12"/>
      <c r="D15" s="12"/>
      <c r="E15" s="12">
        <v>926198697</v>
      </c>
      <c r="F15" s="17" t="s">
        <v>27</v>
      </c>
      <c r="G15" s="12"/>
      <c r="H15" s="18" t="s">
        <v>28</v>
      </c>
      <c r="I15" s="12"/>
      <c r="J15" s="15"/>
      <c r="K15" s="15">
        <v>14.25</v>
      </c>
      <c r="L15" s="16">
        <f t="shared" si="0"/>
        <v>3432456.9800000018</v>
      </c>
    </row>
    <row r="16" spans="2:13" x14ac:dyDescent="0.3">
      <c r="B16" s="11">
        <v>44656</v>
      </c>
      <c r="C16" s="12"/>
      <c r="D16" s="12"/>
      <c r="E16" s="12">
        <v>262280538</v>
      </c>
      <c r="F16" s="13" t="s">
        <v>29</v>
      </c>
      <c r="G16" s="12"/>
      <c r="H16" s="18" t="s">
        <v>30</v>
      </c>
      <c r="I16" s="12"/>
      <c r="J16" s="15">
        <v>2000</v>
      </c>
      <c r="K16" s="15"/>
      <c r="L16" s="16">
        <f t="shared" si="0"/>
        <v>3434456.9800000018</v>
      </c>
    </row>
    <row r="17" spans="2:12" x14ac:dyDescent="0.3">
      <c r="B17" s="11">
        <v>44656</v>
      </c>
      <c r="C17" s="12"/>
      <c r="D17" s="12"/>
      <c r="E17" s="12">
        <v>262298025</v>
      </c>
      <c r="F17" s="17" t="s">
        <v>25</v>
      </c>
      <c r="G17" s="12"/>
      <c r="H17" s="18" t="s">
        <v>26</v>
      </c>
      <c r="I17" s="12"/>
      <c r="J17" s="15"/>
      <c r="K17" s="15">
        <v>19215</v>
      </c>
      <c r="L17" s="16">
        <f t="shared" si="0"/>
        <v>3415241.9800000018</v>
      </c>
    </row>
    <row r="18" spans="2:12" x14ac:dyDescent="0.3">
      <c r="B18" s="11">
        <v>44656</v>
      </c>
      <c r="C18" s="12"/>
      <c r="D18" s="12"/>
      <c r="E18" s="12">
        <v>926229802</v>
      </c>
      <c r="F18" s="13" t="s">
        <v>27</v>
      </c>
      <c r="G18" s="12"/>
      <c r="H18" s="18" t="s">
        <v>28</v>
      </c>
      <c r="I18" s="12"/>
      <c r="J18" s="15"/>
      <c r="K18" s="15">
        <v>28.82</v>
      </c>
      <c r="L18" s="16">
        <f>+J18-K18+L17</f>
        <v>3415213.160000002</v>
      </c>
    </row>
    <row r="19" spans="2:12" x14ac:dyDescent="0.3">
      <c r="B19" s="11">
        <v>44656</v>
      </c>
      <c r="C19" s="12"/>
      <c r="D19" s="12"/>
      <c r="E19" s="12">
        <v>262298028</v>
      </c>
      <c r="F19" s="17" t="s">
        <v>25</v>
      </c>
      <c r="G19" s="12"/>
      <c r="H19" s="18" t="s">
        <v>26</v>
      </c>
      <c r="I19" s="12"/>
      <c r="J19" s="15"/>
      <c r="K19" s="15">
        <v>19215</v>
      </c>
      <c r="L19" s="16">
        <f>+J19-K19+L18</f>
        <v>3395998.160000002</v>
      </c>
    </row>
    <row r="20" spans="2:12" x14ac:dyDescent="0.3">
      <c r="B20" s="11">
        <v>44656</v>
      </c>
      <c r="C20" s="12"/>
      <c r="D20" s="12"/>
      <c r="E20" s="12">
        <v>926229802</v>
      </c>
      <c r="F20" s="13" t="s">
        <v>27</v>
      </c>
      <c r="G20" s="12"/>
      <c r="H20" s="18" t="s">
        <v>28</v>
      </c>
      <c r="I20" s="12"/>
      <c r="J20" s="15"/>
      <c r="K20" s="15">
        <v>28.82</v>
      </c>
      <c r="L20" s="16">
        <f t="shared" si="0"/>
        <v>3395969.3400000022</v>
      </c>
    </row>
    <row r="21" spans="2:12" x14ac:dyDescent="0.3">
      <c r="B21" s="11">
        <v>44656</v>
      </c>
      <c r="C21" s="12"/>
      <c r="D21" s="12"/>
      <c r="E21" s="12">
        <v>262298032</v>
      </c>
      <c r="F21" s="17" t="s">
        <v>25</v>
      </c>
      <c r="G21" s="12"/>
      <c r="H21" s="18" t="s">
        <v>26</v>
      </c>
      <c r="I21" s="12"/>
      <c r="J21" s="15"/>
      <c r="K21" s="15">
        <v>18165</v>
      </c>
      <c r="L21" s="16">
        <f t="shared" si="0"/>
        <v>3377804.3400000022</v>
      </c>
    </row>
    <row r="22" spans="2:12" x14ac:dyDescent="0.3">
      <c r="B22" s="11">
        <v>44656</v>
      </c>
      <c r="C22" s="12"/>
      <c r="D22" s="12"/>
      <c r="E22" s="12">
        <v>926229803</v>
      </c>
      <c r="F22" s="13" t="s">
        <v>27</v>
      </c>
      <c r="G22" s="12"/>
      <c r="H22" s="18" t="s">
        <v>28</v>
      </c>
      <c r="I22" s="12"/>
      <c r="J22" s="15"/>
      <c r="K22" s="15">
        <v>27.25</v>
      </c>
      <c r="L22" s="16">
        <f t="shared" si="0"/>
        <v>3377777.0900000022</v>
      </c>
    </row>
    <row r="23" spans="2:12" x14ac:dyDescent="0.3">
      <c r="B23" s="11">
        <v>44657</v>
      </c>
      <c r="C23" s="12"/>
      <c r="D23" s="12"/>
      <c r="E23" s="12">
        <v>262381565</v>
      </c>
      <c r="F23" s="17" t="s">
        <v>25</v>
      </c>
      <c r="G23" s="12"/>
      <c r="H23" s="18" t="s">
        <v>26</v>
      </c>
      <c r="I23" s="12"/>
      <c r="J23" s="15"/>
      <c r="K23" s="15">
        <v>5600</v>
      </c>
      <c r="L23" s="16">
        <f t="shared" si="0"/>
        <v>3372177.0900000022</v>
      </c>
    </row>
    <row r="24" spans="2:12" x14ac:dyDescent="0.3">
      <c r="B24" s="11">
        <v>44657</v>
      </c>
      <c r="C24" s="12"/>
      <c r="D24" s="12"/>
      <c r="E24" s="12">
        <v>926238156</v>
      </c>
      <c r="F24" s="13" t="s">
        <v>27</v>
      </c>
      <c r="G24" s="12"/>
      <c r="H24" s="18" t="s">
        <v>28</v>
      </c>
      <c r="I24" s="12"/>
      <c r="J24" s="15"/>
      <c r="K24" s="15">
        <v>8.4</v>
      </c>
      <c r="L24" s="16">
        <f t="shared" si="0"/>
        <v>3372168.6900000023</v>
      </c>
    </row>
    <row r="25" spans="2:12" x14ac:dyDescent="0.3">
      <c r="B25" s="11">
        <v>44657</v>
      </c>
      <c r="C25" s="12"/>
      <c r="D25" s="12"/>
      <c r="E25" s="12">
        <v>262381568</v>
      </c>
      <c r="F25" s="17" t="s">
        <v>25</v>
      </c>
      <c r="G25" s="12"/>
      <c r="H25" s="18" t="s">
        <v>26</v>
      </c>
      <c r="I25" s="12"/>
      <c r="J25" s="15"/>
      <c r="K25" s="15">
        <v>6000</v>
      </c>
      <c r="L25" s="16">
        <f t="shared" si="0"/>
        <v>3366168.6900000023</v>
      </c>
    </row>
    <row r="26" spans="2:12" x14ac:dyDescent="0.3">
      <c r="B26" s="11">
        <v>44657</v>
      </c>
      <c r="C26" s="12"/>
      <c r="D26" s="12"/>
      <c r="E26" s="12">
        <v>926238156</v>
      </c>
      <c r="F26" s="13" t="s">
        <v>27</v>
      </c>
      <c r="G26" s="12"/>
      <c r="H26" s="18" t="s">
        <v>28</v>
      </c>
      <c r="I26" s="12"/>
      <c r="J26" s="15"/>
      <c r="K26" s="15">
        <v>9</v>
      </c>
      <c r="L26" s="16">
        <f t="shared" si="0"/>
        <v>3366159.6900000023</v>
      </c>
    </row>
    <row r="27" spans="2:12" x14ac:dyDescent="0.3">
      <c r="B27" s="11">
        <v>44657</v>
      </c>
      <c r="C27" s="12"/>
      <c r="D27" s="12"/>
      <c r="E27" s="12">
        <v>262381573</v>
      </c>
      <c r="F27" s="17" t="s">
        <v>25</v>
      </c>
      <c r="G27" s="12"/>
      <c r="H27" s="18" t="s">
        <v>26</v>
      </c>
      <c r="I27" s="12"/>
      <c r="J27" s="15"/>
      <c r="K27" s="15">
        <v>6000</v>
      </c>
      <c r="L27" s="16">
        <f t="shared" si="0"/>
        <v>3360159.6900000023</v>
      </c>
    </row>
    <row r="28" spans="2:12" x14ac:dyDescent="0.3">
      <c r="B28" s="11">
        <v>44657</v>
      </c>
      <c r="C28" s="12"/>
      <c r="D28" s="12"/>
      <c r="E28" s="12">
        <v>926238157</v>
      </c>
      <c r="F28" s="13" t="s">
        <v>27</v>
      </c>
      <c r="G28" s="12"/>
      <c r="H28" s="18" t="s">
        <v>28</v>
      </c>
      <c r="I28" s="12"/>
      <c r="J28" s="15"/>
      <c r="K28" s="15">
        <v>9</v>
      </c>
      <c r="L28" s="16">
        <f t="shared" si="0"/>
        <v>3360150.6900000023</v>
      </c>
    </row>
    <row r="29" spans="2:12" x14ac:dyDescent="0.3">
      <c r="B29" s="11">
        <v>44659</v>
      </c>
      <c r="C29" s="12"/>
      <c r="D29" s="12"/>
      <c r="E29" s="12">
        <v>4524000012</v>
      </c>
      <c r="F29" s="17" t="s">
        <v>25</v>
      </c>
      <c r="G29" s="12"/>
      <c r="H29" s="18" t="s">
        <v>26</v>
      </c>
      <c r="I29" s="12"/>
      <c r="J29" s="15"/>
      <c r="K29" s="15">
        <v>54692.5</v>
      </c>
      <c r="L29" s="16">
        <f t="shared" si="0"/>
        <v>3305458.1900000023</v>
      </c>
    </row>
    <row r="30" spans="2:12" x14ac:dyDescent="0.3">
      <c r="B30" s="11">
        <v>44662</v>
      </c>
      <c r="C30" s="12"/>
      <c r="D30" s="12"/>
      <c r="E30" s="12">
        <v>4524052049</v>
      </c>
      <c r="F30" s="13" t="s">
        <v>27</v>
      </c>
      <c r="G30" s="12"/>
      <c r="H30" s="18" t="s">
        <v>28</v>
      </c>
      <c r="I30" s="12"/>
      <c r="J30" s="15"/>
      <c r="K30" s="15">
        <v>82.04</v>
      </c>
      <c r="L30" s="16">
        <f t="shared" si="0"/>
        <v>3305376.1500000022</v>
      </c>
    </row>
    <row r="31" spans="2:12" x14ac:dyDescent="0.3">
      <c r="B31" s="11">
        <v>44664</v>
      </c>
      <c r="C31" s="12"/>
      <c r="D31" s="12"/>
      <c r="E31" s="12">
        <v>262976041</v>
      </c>
      <c r="F31" s="17" t="s">
        <v>25</v>
      </c>
      <c r="G31" s="12"/>
      <c r="H31" s="18" t="s">
        <v>26</v>
      </c>
      <c r="I31" s="12"/>
      <c r="J31" s="15"/>
      <c r="K31" s="20">
        <v>5880</v>
      </c>
      <c r="L31" s="16">
        <f t="shared" si="0"/>
        <v>3299496.1500000022</v>
      </c>
    </row>
    <row r="32" spans="2:12" x14ac:dyDescent="0.3">
      <c r="B32" s="11">
        <v>44664</v>
      </c>
      <c r="C32" s="12"/>
      <c r="D32" s="12"/>
      <c r="E32" s="21" t="s">
        <v>31</v>
      </c>
      <c r="F32" s="13" t="s">
        <v>27</v>
      </c>
      <c r="G32" s="12"/>
      <c r="H32" s="18" t="s">
        <v>28</v>
      </c>
      <c r="I32" s="12"/>
      <c r="J32" s="15"/>
      <c r="K32" s="20">
        <v>8.82</v>
      </c>
      <c r="L32" s="16">
        <f t="shared" si="0"/>
        <v>3299487.3300000024</v>
      </c>
    </row>
    <row r="33" spans="2:12" x14ac:dyDescent="0.3">
      <c r="B33" s="11">
        <v>44664</v>
      </c>
      <c r="C33" s="12"/>
      <c r="D33" s="12"/>
      <c r="E33" s="21" t="s">
        <v>32</v>
      </c>
      <c r="F33" s="17" t="s">
        <v>25</v>
      </c>
      <c r="G33" s="12"/>
      <c r="H33" s="18" t="s">
        <v>26</v>
      </c>
      <c r="I33" s="12"/>
      <c r="J33" s="15"/>
      <c r="K33" s="20">
        <v>6300</v>
      </c>
      <c r="L33" s="16">
        <f t="shared" si="0"/>
        <v>3293187.3300000024</v>
      </c>
    </row>
    <row r="34" spans="2:12" x14ac:dyDescent="0.3">
      <c r="B34" s="11">
        <v>44664</v>
      </c>
      <c r="C34" s="12"/>
      <c r="D34" s="12"/>
      <c r="E34" s="21" t="s">
        <v>31</v>
      </c>
      <c r="F34" s="13" t="s">
        <v>27</v>
      </c>
      <c r="G34" s="12"/>
      <c r="H34" s="18" t="s">
        <v>28</v>
      </c>
      <c r="I34" s="12"/>
      <c r="J34" s="15"/>
      <c r="K34" s="20">
        <v>9.4499999999999993</v>
      </c>
      <c r="L34" s="16">
        <f t="shared" si="0"/>
        <v>3293177.8800000022</v>
      </c>
    </row>
    <row r="35" spans="2:12" x14ac:dyDescent="0.3">
      <c r="B35" s="11">
        <v>44672</v>
      </c>
      <c r="C35" s="12"/>
      <c r="D35" s="12"/>
      <c r="E35" s="21">
        <v>26373410067</v>
      </c>
      <c r="F35" s="17" t="s">
        <v>25</v>
      </c>
      <c r="G35" s="12"/>
      <c r="H35" s="18" t="s">
        <v>26</v>
      </c>
      <c r="I35" s="12"/>
      <c r="J35" s="15"/>
      <c r="K35" s="20">
        <v>22785</v>
      </c>
      <c r="L35" s="16">
        <f t="shared" si="0"/>
        <v>3270392.8800000022</v>
      </c>
    </row>
    <row r="36" spans="2:12" x14ac:dyDescent="0.3">
      <c r="B36" s="11">
        <v>44672</v>
      </c>
      <c r="C36" s="12"/>
      <c r="D36" s="12"/>
      <c r="E36" s="21" t="s">
        <v>33</v>
      </c>
      <c r="F36" s="13" t="s">
        <v>27</v>
      </c>
      <c r="G36" s="12"/>
      <c r="H36" s="18" t="s">
        <v>28</v>
      </c>
      <c r="I36" s="12"/>
      <c r="J36" s="15"/>
      <c r="K36" s="20">
        <v>34.18</v>
      </c>
      <c r="L36" s="16">
        <f t="shared" si="0"/>
        <v>3270358.700000002</v>
      </c>
    </row>
    <row r="37" spans="2:12" x14ac:dyDescent="0.3">
      <c r="B37" s="11">
        <v>44672</v>
      </c>
      <c r="C37" s="12"/>
      <c r="D37" s="12"/>
      <c r="E37" s="21" t="s">
        <v>34</v>
      </c>
      <c r="F37" s="17" t="s">
        <v>25</v>
      </c>
      <c r="G37" s="12"/>
      <c r="H37" s="18" t="s">
        <v>26</v>
      </c>
      <c r="I37" s="12"/>
      <c r="J37" s="15"/>
      <c r="K37" s="20">
        <v>22785</v>
      </c>
      <c r="L37" s="16">
        <f t="shared" si="0"/>
        <v>3247573.700000002</v>
      </c>
    </row>
    <row r="38" spans="2:12" x14ac:dyDescent="0.3">
      <c r="B38" s="11">
        <v>44672</v>
      </c>
      <c r="C38" s="12"/>
      <c r="D38" s="12"/>
      <c r="E38" s="21" t="s">
        <v>35</v>
      </c>
      <c r="F38" s="13" t="s">
        <v>27</v>
      </c>
      <c r="G38" s="12"/>
      <c r="H38" s="18" t="s">
        <v>28</v>
      </c>
      <c r="I38" s="12"/>
      <c r="J38" s="15"/>
      <c r="K38" s="20">
        <v>34.18</v>
      </c>
      <c r="L38" s="16">
        <f t="shared" si="0"/>
        <v>3247539.5200000019</v>
      </c>
    </row>
    <row r="39" spans="2:12" x14ac:dyDescent="0.3">
      <c r="B39" s="11">
        <v>44672</v>
      </c>
      <c r="C39" s="12"/>
      <c r="D39" s="12"/>
      <c r="E39" s="21" t="s">
        <v>36</v>
      </c>
      <c r="F39" s="17" t="s">
        <v>25</v>
      </c>
      <c r="G39" s="12"/>
      <c r="H39" s="18" t="s">
        <v>26</v>
      </c>
      <c r="I39" s="12"/>
      <c r="J39" s="15"/>
      <c r="K39" s="20">
        <v>21630</v>
      </c>
      <c r="L39" s="16">
        <f t="shared" si="0"/>
        <v>3225909.5200000019</v>
      </c>
    </row>
    <row r="40" spans="2:12" x14ac:dyDescent="0.3">
      <c r="B40" s="11">
        <v>44672</v>
      </c>
      <c r="C40" s="12"/>
      <c r="D40" s="12"/>
      <c r="E40" s="21" t="s">
        <v>37</v>
      </c>
      <c r="F40" s="13" t="s">
        <v>27</v>
      </c>
      <c r="G40" s="12"/>
      <c r="H40" s="18" t="s">
        <v>28</v>
      </c>
      <c r="I40" s="12"/>
      <c r="J40" s="15"/>
      <c r="K40" s="20">
        <v>32.450000000000003</v>
      </c>
      <c r="L40" s="16">
        <f t="shared" si="0"/>
        <v>3225877.0700000017</v>
      </c>
    </row>
    <row r="41" spans="2:12" x14ac:dyDescent="0.3">
      <c r="B41" s="11">
        <v>44672</v>
      </c>
      <c r="C41" s="12"/>
      <c r="D41" s="12"/>
      <c r="E41" s="21" t="s">
        <v>38</v>
      </c>
      <c r="F41" s="17" t="s">
        <v>39</v>
      </c>
      <c r="G41" s="12"/>
      <c r="H41" s="18" t="s">
        <v>40</v>
      </c>
      <c r="I41" s="12"/>
      <c r="J41" s="15"/>
      <c r="K41" s="20">
        <v>30000</v>
      </c>
      <c r="L41" s="16">
        <f t="shared" si="0"/>
        <v>3195877.0700000017</v>
      </c>
    </row>
    <row r="42" spans="2:12" x14ac:dyDescent="0.3">
      <c r="B42" s="11">
        <v>44672</v>
      </c>
      <c r="C42" s="12"/>
      <c r="D42" s="12"/>
      <c r="E42" s="21" t="s">
        <v>41</v>
      </c>
      <c r="F42" s="13" t="s">
        <v>27</v>
      </c>
      <c r="G42" s="12"/>
      <c r="H42" s="18" t="s">
        <v>28</v>
      </c>
      <c r="I42" s="12"/>
      <c r="J42" s="15"/>
      <c r="K42" s="20">
        <v>45</v>
      </c>
      <c r="L42" s="16">
        <f t="shared" si="0"/>
        <v>3195832.0700000017</v>
      </c>
    </row>
    <row r="43" spans="2:12" x14ac:dyDescent="0.3">
      <c r="B43" s="11">
        <v>44679</v>
      </c>
      <c r="C43" s="12"/>
      <c r="D43" s="12"/>
      <c r="E43" s="21">
        <v>26466477009</v>
      </c>
      <c r="F43" s="13" t="s">
        <v>25</v>
      </c>
      <c r="G43" s="12"/>
      <c r="H43" s="14" t="s">
        <v>26</v>
      </c>
      <c r="I43" s="12"/>
      <c r="J43" s="15"/>
      <c r="K43" s="22">
        <v>17600</v>
      </c>
      <c r="L43" s="16">
        <f t="shared" si="0"/>
        <v>3178232.0700000017</v>
      </c>
    </row>
    <row r="44" spans="2:12" x14ac:dyDescent="0.3">
      <c r="B44" s="11">
        <v>44679</v>
      </c>
      <c r="C44" s="12"/>
      <c r="D44" s="12"/>
      <c r="E44" s="21">
        <v>92646647709</v>
      </c>
      <c r="F44" s="13" t="s">
        <v>27</v>
      </c>
      <c r="G44" s="12"/>
      <c r="H44" s="14" t="s">
        <v>28</v>
      </c>
      <c r="I44" s="12"/>
      <c r="J44" s="15"/>
      <c r="K44" s="22">
        <v>26.4</v>
      </c>
      <c r="L44" s="16">
        <f t="shared" si="0"/>
        <v>3178205.6700000018</v>
      </c>
    </row>
    <row r="45" spans="2:12" x14ac:dyDescent="0.3">
      <c r="B45" s="11">
        <v>44679</v>
      </c>
      <c r="C45" s="12"/>
      <c r="D45" s="12"/>
      <c r="E45" s="21">
        <v>26466477471</v>
      </c>
      <c r="F45" s="13" t="s">
        <v>25</v>
      </c>
      <c r="G45" s="12"/>
      <c r="H45" s="14" t="s">
        <v>26</v>
      </c>
      <c r="I45" s="12"/>
      <c r="J45" s="15"/>
      <c r="K45" s="22">
        <v>16700</v>
      </c>
      <c r="L45" s="16">
        <f t="shared" si="0"/>
        <v>3161505.6700000018</v>
      </c>
    </row>
    <row r="46" spans="2:12" x14ac:dyDescent="0.3">
      <c r="B46" s="11">
        <v>44679</v>
      </c>
      <c r="C46" s="12"/>
      <c r="D46" s="12"/>
      <c r="E46" s="21">
        <v>92646647747</v>
      </c>
      <c r="F46" s="13" t="s">
        <v>27</v>
      </c>
      <c r="G46" s="12"/>
      <c r="H46" s="14" t="s">
        <v>28</v>
      </c>
      <c r="I46" s="12"/>
      <c r="J46" s="15"/>
      <c r="K46" s="22">
        <v>25.05</v>
      </c>
      <c r="L46" s="16">
        <f t="shared" si="0"/>
        <v>3161480.620000002</v>
      </c>
    </row>
    <row r="47" spans="2:12" x14ac:dyDescent="0.3">
      <c r="B47" s="11">
        <v>44679</v>
      </c>
      <c r="C47" s="12"/>
      <c r="D47" s="12"/>
      <c r="E47" s="21">
        <v>26466591656</v>
      </c>
      <c r="F47" s="13" t="s">
        <v>25</v>
      </c>
      <c r="G47" s="12"/>
      <c r="H47" s="14" t="s">
        <v>26</v>
      </c>
      <c r="I47" s="12"/>
      <c r="J47" s="15"/>
      <c r="K47" s="22">
        <v>18480</v>
      </c>
      <c r="L47" s="16">
        <f t="shared" si="0"/>
        <v>3143000.620000002</v>
      </c>
    </row>
    <row r="48" spans="2:12" x14ac:dyDescent="0.3">
      <c r="B48" s="11">
        <v>44679</v>
      </c>
      <c r="C48" s="12"/>
      <c r="D48" s="12"/>
      <c r="E48" s="21">
        <v>92646659165</v>
      </c>
      <c r="F48" s="13" t="s">
        <v>27</v>
      </c>
      <c r="G48" s="14"/>
      <c r="H48" s="14" t="s">
        <v>28</v>
      </c>
      <c r="I48" s="12"/>
      <c r="J48" s="15"/>
      <c r="K48" s="22">
        <v>27.72</v>
      </c>
      <c r="L48" s="16">
        <f t="shared" si="0"/>
        <v>3142972.9000000018</v>
      </c>
    </row>
    <row r="49" spans="2:14" x14ac:dyDescent="0.3">
      <c r="B49" s="11">
        <v>44679</v>
      </c>
      <c r="C49" s="12"/>
      <c r="D49" s="12"/>
      <c r="E49" s="21">
        <v>26466592219</v>
      </c>
      <c r="F49" s="13" t="s">
        <v>25</v>
      </c>
      <c r="G49" s="14"/>
      <c r="H49" s="14" t="s">
        <v>26</v>
      </c>
      <c r="I49" s="12"/>
      <c r="J49" s="15"/>
      <c r="K49" s="22">
        <v>18480</v>
      </c>
      <c r="L49" s="16">
        <f t="shared" si="0"/>
        <v>3124492.9000000018</v>
      </c>
    </row>
    <row r="50" spans="2:14" x14ac:dyDescent="0.3">
      <c r="B50" s="11">
        <v>44679</v>
      </c>
      <c r="C50" s="12"/>
      <c r="D50" s="12"/>
      <c r="E50" s="21">
        <v>92646659221</v>
      </c>
      <c r="F50" s="13" t="s">
        <v>27</v>
      </c>
      <c r="G50" s="14"/>
      <c r="H50" s="14" t="s">
        <v>28</v>
      </c>
      <c r="I50" s="12"/>
      <c r="J50" s="15"/>
      <c r="K50" s="22">
        <v>27.72</v>
      </c>
      <c r="L50" s="16">
        <f t="shared" si="0"/>
        <v>3124465.1800000016</v>
      </c>
    </row>
    <row r="51" spans="2:14" x14ac:dyDescent="0.3">
      <c r="B51" s="11">
        <v>44679</v>
      </c>
      <c r="C51" s="12"/>
      <c r="D51" s="12"/>
      <c r="E51" s="21">
        <v>26466593011</v>
      </c>
      <c r="F51" s="13" t="s">
        <v>25</v>
      </c>
      <c r="G51" s="14"/>
      <c r="H51" s="14" t="s">
        <v>26</v>
      </c>
      <c r="I51" s="12"/>
      <c r="J51" s="15"/>
      <c r="K51" s="22">
        <v>17535</v>
      </c>
      <c r="L51" s="16">
        <f t="shared" si="0"/>
        <v>3106930.1800000016</v>
      </c>
    </row>
    <row r="52" spans="2:14" x14ac:dyDescent="0.3">
      <c r="B52" s="11">
        <v>44679</v>
      </c>
      <c r="C52" s="12"/>
      <c r="D52" s="12"/>
      <c r="E52" s="21">
        <v>92646659301</v>
      </c>
      <c r="F52" s="13" t="s">
        <v>27</v>
      </c>
      <c r="G52" s="14"/>
      <c r="H52" s="14" t="s">
        <v>28</v>
      </c>
      <c r="I52" s="12"/>
      <c r="J52" s="15"/>
      <c r="K52" s="22">
        <v>26.3</v>
      </c>
      <c r="L52" s="16">
        <f t="shared" si="0"/>
        <v>3106903.8800000018</v>
      </c>
    </row>
    <row r="53" spans="2:14" x14ac:dyDescent="0.3">
      <c r="B53" s="11">
        <v>44680</v>
      </c>
      <c r="C53" s="12"/>
      <c r="D53" s="12"/>
      <c r="E53" s="21">
        <v>45240000037</v>
      </c>
      <c r="F53" s="13" t="s">
        <v>25</v>
      </c>
      <c r="G53" s="14"/>
      <c r="H53" s="14" t="s">
        <v>26</v>
      </c>
      <c r="I53" s="12"/>
      <c r="J53" s="15"/>
      <c r="K53" s="22">
        <v>453892</v>
      </c>
      <c r="L53" s="16">
        <f t="shared" si="0"/>
        <v>2653011.8800000018</v>
      </c>
    </row>
    <row r="54" spans="2:14" x14ac:dyDescent="0.3">
      <c r="B54" s="11">
        <v>44680</v>
      </c>
      <c r="C54" s="12"/>
      <c r="D54" s="12"/>
      <c r="E54" s="21">
        <v>26480739497</v>
      </c>
      <c r="F54" s="13" t="s">
        <v>25</v>
      </c>
      <c r="G54" s="14"/>
      <c r="H54" s="14" t="s">
        <v>26</v>
      </c>
      <c r="I54" s="12"/>
      <c r="J54" s="15"/>
      <c r="K54" s="22">
        <v>6405</v>
      </c>
      <c r="L54" s="16">
        <f t="shared" si="0"/>
        <v>2646606.8800000018</v>
      </c>
    </row>
    <row r="55" spans="2:14" x14ac:dyDescent="0.3">
      <c r="B55" s="11">
        <v>44680</v>
      </c>
      <c r="C55" s="12"/>
      <c r="D55" s="12"/>
      <c r="E55" s="21">
        <v>92648073949</v>
      </c>
      <c r="F55" s="13" t="s">
        <v>27</v>
      </c>
      <c r="G55" s="14"/>
      <c r="H55" s="14" t="s">
        <v>28</v>
      </c>
      <c r="I55" s="12"/>
      <c r="J55" s="15"/>
      <c r="K55" s="22">
        <v>9.61</v>
      </c>
      <c r="L55" s="16">
        <f t="shared" si="0"/>
        <v>2646597.2700000019</v>
      </c>
    </row>
    <row r="56" spans="2:14" x14ac:dyDescent="0.3">
      <c r="B56" s="11">
        <v>44680</v>
      </c>
      <c r="C56" s="12"/>
      <c r="D56" s="12"/>
      <c r="E56" s="21">
        <v>26480740130</v>
      </c>
      <c r="F56" s="17" t="s">
        <v>25</v>
      </c>
      <c r="G56" s="12"/>
      <c r="H56" s="18" t="s">
        <v>26</v>
      </c>
      <c r="I56" s="12"/>
      <c r="J56" s="15"/>
      <c r="K56" s="22">
        <v>5250</v>
      </c>
      <c r="L56" s="16">
        <f t="shared" si="0"/>
        <v>2641347.2700000019</v>
      </c>
    </row>
    <row r="57" spans="2:14" x14ac:dyDescent="0.3">
      <c r="B57" s="11">
        <v>44680</v>
      </c>
      <c r="C57" s="12"/>
      <c r="D57" s="12"/>
      <c r="E57" s="21">
        <v>92648074013</v>
      </c>
      <c r="F57" s="13" t="s">
        <v>27</v>
      </c>
      <c r="G57" s="14"/>
      <c r="H57" s="14" t="s">
        <v>28</v>
      </c>
      <c r="I57" s="12"/>
      <c r="J57" s="15"/>
      <c r="K57" s="22">
        <v>7.88</v>
      </c>
      <c r="L57" s="16">
        <f t="shared" si="0"/>
        <v>2641339.390000002</v>
      </c>
    </row>
    <row r="58" spans="2:14" x14ac:dyDescent="0.3">
      <c r="B58" s="11">
        <v>44680</v>
      </c>
      <c r="C58" s="12"/>
      <c r="D58" s="12"/>
      <c r="E58" s="21">
        <v>9990002</v>
      </c>
      <c r="F58" s="13" t="s">
        <v>42</v>
      </c>
      <c r="G58" s="12"/>
      <c r="H58" s="14" t="s">
        <v>43</v>
      </c>
      <c r="I58" s="12"/>
      <c r="J58" s="15"/>
      <c r="K58" s="20">
        <v>175</v>
      </c>
      <c r="L58" s="16">
        <f t="shared" si="0"/>
        <v>2641164.390000002</v>
      </c>
      <c r="M58" s="19"/>
    </row>
    <row r="59" spans="2:14" x14ac:dyDescent="0.3">
      <c r="B59" s="23"/>
      <c r="C59" s="24"/>
      <c r="D59" s="24"/>
      <c r="E59" s="24"/>
      <c r="F59" s="25"/>
      <c r="G59" s="24"/>
      <c r="H59" s="26"/>
      <c r="I59" s="24"/>
      <c r="J59" s="27"/>
      <c r="K59" s="28"/>
      <c r="L59" s="16">
        <f t="shared" si="0"/>
        <v>2641164.390000002</v>
      </c>
      <c r="N59" s="10"/>
    </row>
    <row r="60" spans="2:14" ht="15.75" thickBot="1" x14ac:dyDescent="0.35">
      <c r="B60" s="29" t="s">
        <v>44</v>
      </c>
      <c r="C60" s="30"/>
      <c r="D60" s="30"/>
      <c r="E60" s="30"/>
      <c r="F60" s="29"/>
      <c r="G60" s="29"/>
      <c r="H60" s="31"/>
      <c r="I60" s="30"/>
      <c r="J60" s="32">
        <f>+SUM(J9:J58)</f>
        <v>2000</v>
      </c>
      <c r="K60" s="32">
        <f>SUM(K10:K59)</f>
        <v>823037.1399999999</v>
      </c>
      <c r="L60" s="33">
        <f>+L59</f>
        <v>2641164.390000002</v>
      </c>
      <c r="N60" s="34"/>
    </row>
    <row r="61" spans="2:14" ht="15.75" thickTop="1" x14ac:dyDescent="0.3">
      <c r="L61" s="19"/>
    </row>
    <row r="65" spans="2:13" x14ac:dyDescent="0.3">
      <c r="F65" s="35" t="s">
        <v>45</v>
      </c>
      <c r="H65" s="35" t="s">
        <v>46</v>
      </c>
      <c r="J65" s="36" t="s">
        <v>47</v>
      </c>
      <c r="K65" s="36"/>
      <c r="L65" s="36"/>
    </row>
    <row r="66" spans="2:13" x14ac:dyDescent="0.3">
      <c r="C66" s="37"/>
      <c r="D66" s="37"/>
      <c r="E66" s="38"/>
      <c r="F66" s="39" t="s">
        <v>48</v>
      </c>
      <c r="G66" s="39"/>
      <c r="H66" s="39" t="s">
        <v>49</v>
      </c>
      <c r="J66" s="1" t="s">
        <v>49</v>
      </c>
      <c r="K66" s="1"/>
      <c r="L66" s="1"/>
    </row>
    <row r="67" spans="2:13" x14ac:dyDescent="0.3">
      <c r="C67" s="37"/>
      <c r="D67" s="37"/>
      <c r="E67" s="38"/>
      <c r="F67" s="39" t="s">
        <v>50</v>
      </c>
      <c r="G67" s="39"/>
      <c r="H67" s="39" t="s">
        <v>51</v>
      </c>
      <c r="J67" s="1" t="s">
        <v>52</v>
      </c>
      <c r="K67" s="1"/>
      <c r="L67" s="1"/>
    </row>
    <row r="69" spans="2:13" x14ac:dyDescent="0.3">
      <c r="J69" s="40"/>
      <c r="K69" s="40"/>
    </row>
    <row r="70" spans="2:13" s="41" customFormat="1" x14ac:dyDescent="0.3">
      <c r="J70" s="42"/>
      <c r="K70" s="42"/>
    </row>
    <row r="74" spans="2:13" x14ac:dyDescent="0.3">
      <c r="M74" s="37"/>
    </row>
    <row r="75" spans="2:13" x14ac:dyDescent="0.3">
      <c r="B75" s="1" t="s">
        <v>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37"/>
    </row>
    <row r="76" spans="2:13" x14ac:dyDescent="0.3">
      <c r="B76" s="1" t="s">
        <v>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37"/>
    </row>
    <row r="77" spans="2:13" x14ac:dyDescent="0.3">
      <c r="B77" s="1" t="s">
        <v>53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43"/>
    </row>
    <row r="78" spans="2:13" x14ac:dyDescent="0.3">
      <c r="B78" s="3" t="str">
        <f>+B5</f>
        <v>ABRIL DEL 2022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80" spans="2:13" x14ac:dyDescent="0.3">
      <c r="B80" s="6" t="s">
        <v>15</v>
      </c>
      <c r="C80" s="6" t="s">
        <v>54</v>
      </c>
      <c r="D80" s="6" t="s">
        <v>17</v>
      </c>
      <c r="E80" s="6" t="s">
        <v>18</v>
      </c>
      <c r="F80" s="6" t="s">
        <v>19</v>
      </c>
      <c r="G80" s="6"/>
      <c r="H80" s="6" t="s">
        <v>20</v>
      </c>
      <c r="I80" s="6"/>
      <c r="J80" s="7" t="s">
        <v>21</v>
      </c>
      <c r="K80" s="7" t="s">
        <v>22</v>
      </c>
      <c r="L80" s="6" t="s">
        <v>23</v>
      </c>
      <c r="M80" s="10"/>
    </row>
    <row r="81" spans="2:14" x14ac:dyDescent="0.3">
      <c r="B81" s="44"/>
      <c r="C81" s="38"/>
      <c r="F81" s="45"/>
      <c r="H81" s="9" t="s">
        <v>24</v>
      </c>
      <c r="L81" s="10">
        <f>+'[1]Marzo 2022'!L113</f>
        <v>908643708.52723157</v>
      </c>
      <c r="M81" s="10"/>
    </row>
    <row r="82" spans="2:14" ht="16.5" x14ac:dyDescent="0.3">
      <c r="B82" s="46">
        <v>44652</v>
      </c>
      <c r="C82" s="17"/>
      <c r="D82" s="12"/>
      <c r="E82" s="47"/>
      <c r="F82" s="48" t="s">
        <v>55</v>
      </c>
      <c r="G82" s="12"/>
      <c r="H82" s="49" t="s">
        <v>56</v>
      </c>
      <c r="I82" s="12"/>
      <c r="J82" s="15">
        <v>4506406.8099999996</v>
      </c>
      <c r="K82" s="50"/>
      <c r="L82" s="15">
        <f>+L81+J82-K82</f>
        <v>913150115.33723152</v>
      </c>
      <c r="M82" s="10"/>
    </row>
    <row r="83" spans="2:14" ht="16.5" x14ac:dyDescent="0.3">
      <c r="B83" s="46">
        <v>44652</v>
      </c>
      <c r="C83" s="17"/>
      <c r="D83" s="12"/>
      <c r="E83" s="12"/>
      <c r="F83" s="48" t="s">
        <v>55</v>
      </c>
      <c r="G83" s="12"/>
      <c r="H83" s="49" t="s">
        <v>57</v>
      </c>
      <c r="I83" s="12"/>
      <c r="J83" s="15">
        <v>106967569.20999999</v>
      </c>
      <c r="K83" s="51"/>
      <c r="L83" s="15">
        <f t="shared" ref="L83:L134" si="1">+L82+J83-K83</f>
        <v>1020117684.5472316</v>
      </c>
      <c r="M83" s="10"/>
    </row>
    <row r="84" spans="2:14" ht="49.5" x14ac:dyDescent="0.3">
      <c r="B84" s="46">
        <v>44652</v>
      </c>
      <c r="C84" s="13">
        <v>537</v>
      </c>
      <c r="D84" s="12"/>
      <c r="E84" s="12" t="s">
        <v>58</v>
      </c>
      <c r="F84" s="48" t="s">
        <v>59</v>
      </c>
      <c r="G84" s="12"/>
      <c r="H84" s="49" t="s">
        <v>60</v>
      </c>
      <c r="I84" s="12"/>
      <c r="J84" s="15"/>
      <c r="K84" s="51">
        <v>11276630.73</v>
      </c>
      <c r="L84" s="15">
        <f t="shared" si="1"/>
        <v>1008841053.8172315</v>
      </c>
      <c r="M84" s="10"/>
    </row>
    <row r="85" spans="2:14" ht="49.5" x14ac:dyDescent="0.3">
      <c r="B85" s="46">
        <v>44652</v>
      </c>
      <c r="C85" s="13">
        <v>546</v>
      </c>
      <c r="D85" s="12"/>
      <c r="E85" s="12" t="s">
        <v>61</v>
      </c>
      <c r="F85" s="48" t="s">
        <v>62</v>
      </c>
      <c r="G85" s="12"/>
      <c r="H85" s="49" t="s">
        <v>63</v>
      </c>
      <c r="I85" s="12"/>
      <c r="J85" s="15"/>
      <c r="K85" s="51">
        <v>1247252.6299999999</v>
      </c>
      <c r="L85" s="15">
        <f t="shared" si="1"/>
        <v>1007593801.1872315</v>
      </c>
      <c r="M85" s="10"/>
    </row>
    <row r="86" spans="2:14" ht="16.5" x14ac:dyDescent="0.3">
      <c r="B86" s="46">
        <v>44655</v>
      </c>
      <c r="C86" s="13">
        <v>548</v>
      </c>
      <c r="D86" s="12"/>
      <c r="E86" s="12" t="s">
        <v>64</v>
      </c>
      <c r="F86" s="48" t="s">
        <v>55</v>
      </c>
      <c r="G86" s="12"/>
      <c r="H86" s="49" t="s">
        <v>65</v>
      </c>
      <c r="I86" s="12"/>
      <c r="J86" s="15"/>
      <c r="K86" s="51">
        <v>14368.94</v>
      </c>
      <c r="L86" s="15">
        <f t="shared" si="1"/>
        <v>1007579432.2472315</v>
      </c>
      <c r="M86" s="10"/>
    </row>
    <row r="87" spans="2:14" ht="33" x14ac:dyDescent="0.3">
      <c r="B87" s="46">
        <v>44655</v>
      </c>
      <c r="C87" s="13">
        <v>552</v>
      </c>
      <c r="D87" s="12"/>
      <c r="E87" s="12" t="s">
        <v>66</v>
      </c>
      <c r="F87" s="48" t="s">
        <v>67</v>
      </c>
      <c r="G87" s="12"/>
      <c r="H87" s="49" t="s">
        <v>68</v>
      </c>
      <c r="I87" s="12"/>
      <c r="J87" s="15"/>
      <c r="K87" s="50">
        <v>1019399.54</v>
      </c>
      <c r="L87" s="15">
        <f t="shared" si="1"/>
        <v>1006560032.7072315</v>
      </c>
    </row>
    <row r="88" spans="2:14" ht="49.5" x14ac:dyDescent="0.3">
      <c r="B88" s="46">
        <v>44655</v>
      </c>
      <c r="C88" s="13">
        <v>554</v>
      </c>
      <c r="D88" s="12"/>
      <c r="E88" s="12" t="s">
        <v>69</v>
      </c>
      <c r="F88" s="48" t="s">
        <v>70</v>
      </c>
      <c r="G88" s="12"/>
      <c r="H88" s="49" t="s">
        <v>71</v>
      </c>
      <c r="I88" s="12"/>
      <c r="J88" s="15"/>
      <c r="K88" s="50">
        <v>33866</v>
      </c>
      <c r="L88" s="15">
        <f t="shared" si="1"/>
        <v>1006526166.7072315</v>
      </c>
    </row>
    <row r="89" spans="2:14" ht="30" x14ac:dyDescent="0.3">
      <c r="B89" s="46">
        <v>44659</v>
      </c>
      <c r="C89" s="13">
        <v>581</v>
      </c>
      <c r="D89" s="17"/>
      <c r="E89" s="48" t="s">
        <v>72</v>
      </c>
      <c r="F89" s="48" t="s">
        <v>55</v>
      </c>
      <c r="G89" s="12"/>
      <c r="H89" s="49" t="s">
        <v>73</v>
      </c>
      <c r="I89" s="12"/>
      <c r="J89" s="15"/>
      <c r="K89" s="50">
        <v>4237808.4800000004</v>
      </c>
      <c r="L89" s="15">
        <f t="shared" si="1"/>
        <v>1002288358.2272315</v>
      </c>
    </row>
    <row r="90" spans="2:14" ht="16.5" x14ac:dyDescent="0.3">
      <c r="B90" s="46">
        <v>44659</v>
      </c>
      <c r="C90" s="13">
        <v>591</v>
      </c>
      <c r="D90" s="17"/>
      <c r="E90" s="18" t="s">
        <v>74</v>
      </c>
      <c r="F90" s="48" t="s">
        <v>55</v>
      </c>
      <c r="G90" s="12"/>
      <c r="H90" s="49" t="s">
        <v>75</v>
      </c>
      <c r="I90" s="12"/>
      <c r="J90" s="15"/>
      <c r="K90" s="50">
        <v>70000</v>
      </c>
      <c r="L90" s="15">
        <f t="shared" si="1"/>
        <v>1002218358.2272315</v>
      </c>
    </row>
    <row r="91" spans="2:14" ht="30" x14ac:dyDescent="0.3">
      <c r="B91" s="46">
        <v>44659</v>
      </c>
      <c r="C91" s="13">
        <v>593</v>
      </c>
      <c r="D91" s="17"/>
      <c r="E91" s="48" t="s">
        <v>76</v>
      </c>
      <c r="F91" s="48" t="s">
        <v>55</v>
      </c>
      <c r="G91" s="12"/>
      <c r="H91" s="49" t="s">
        <v>77</v>
      </c>
      <c r="I91" s="12"/>
      <c r="J91" s="15"/>
      <c r="K91" s="50">
        <v>2658697.35</v>
      </c>
      <c r="L91" s="15">
        <f t="shared" si="1"/>
        <v>999559660.87723148</v>
      </c>
    </row>
    <row r="92" spans="2:14" ht="30" x14ac:dyDescent="0.3">
      <c r="B92" s="46">
        <v>44659</v>
      </c>
      <c r="C92" s="13">
        <v>595</v>
      </c>
      <c r="D92" s="17"/>
      <c r="E92" s="48" t="s">
        <v>78</v>
      </c>
      <c r="F92" s="48" t="s">
        <v>55</v>
      </c>
      <c r="G92" s="12"/>
      <c r="H92" s="49" t="s">
        <v>79</v>
      </c>
      <c r="I92" s="12"/>
      <c r="J92" s="15"/>
      <c r="K92" s="50">
        <v>63519.5</v>
      </c>
      <c r="L92" s="15">
        <f t="shared" si="1"/>
        <v>999496141.37723148</v>
      </c>
    </row>
    <row r="93" spans="2:14" ht="49.5" x14ac:dyDescent="0.3">
      <c r="B93" s="46">
        <v>44665</v>
      </c>
      <c r="C93" s="13">
        <v>614</v>
      </c>
      <c r="D93" s="17"/>
      <c r="E93" s="18" t="s">
        <v>80</v>
      </c>
      <c r="F93" s="48" t="s">
        <v>81</v>
      </c>
      <c r="G93" s="12"/>
      <c r="H93" s="49" t="s">
        <v>82</v>
      </c>
      <c r="I93" s="12"/>
      <c r="J93" s="15"/>
      <c r="K93" s="50">
        <v>121505518.62</v>
      </c>
      <c r="L93" s="15">
        <f>+L92+J93-K93</f>
        <v>877990622.75723147</v>
      </c>
    </row>
    <row r="94" spans="2:14" ht="16.5" x14ac:dyDescent="0.3">
      <c r="B94" s="46">
        <v>44670</v>
      </c>
      <c r="C94" s="13"/>
      <c r="D94" s="17"/>
      <c r="E94" s="18"/>
      <c r="F94" s="48" t="s">
        <v>55</v>
      </c>
      <c r="G94" s="12"/>
      <c r="H94" s="49" t="s">
        <v>83</v>
      </c>
      <c r="I94" s="12"/>
      <c r="J94" s="15">
        <v>4239250.6129999999</v>
      </c>
      <c r="K94" s="50"/>
      <c r="L94" s="15">
        <f t="shared" si="1"/>
        <v>882229873.37023151</v>
      </c>
      <c r="N94" s="34"/>
    </row>
    <row r="95" spans="2:14" ht="16.5" x14ac:dyDescent="0.3">
      <c r="B95" s="46">
        <v>44670</v>
      </c>
      <c r="C95" s="13"/>
      <c r="D95" s="17"/>
      <c r="E95" s="18"/>
      <c r="F95" s="48" t="s">
        <v>55</v>
      </c>
      <c r="G95" s="12"/>
      <c r="H95" s="49" t="s">
        <v>84</v>
      </c>
      <c r="I95" s="12"/>
      <c r="J95" s="15">
        <v>4048042.3061079998</v>
      </c>
      <c r="K95" s="50"/>
      <c r="L95" s="15">
        <f t="shared" si="1"/>
        <v>886277915.67633951</v>
      </c>
    </row>
    <row r="96" spans="2:14" ht="16.5" x14ac:dyDescent="0.3">
      <c r="B96" s="46">
        <v>44671</v>
      </c>
      <c r="C96" s="17"/>
      <c r="D96" s="17"/>
      <c r="E96" s="18"/>
      <c r="F96" s="48" t="s">
        <v>55</v>
      </c>
      <c r="G96" s="12"/>
      <c r="H96" s="49" t="s">
        <v>85</v>
      </c>
      <c r="I96" s="12"/>
      <c r="J96" s="15">
        <v>114143686.03</v>
      </c>
      <c r="K96" s="50"/>
      <c r="L96" s="15">
        <f t="shared" si="1"/>
        <v>1000421601.7063395</v>
      </c>
    </row>
    <row r="97" spans="2:13" ht="33" x14ac:dyDescent="0.3">
      <c r="B97" s="46">
        <v>44671</v>
      </c>
      <c r="C97" s="17">
        <v>632</v>
      </c>
      <c r="D97" s="17"/>
      <c r="E97" s="48" t="s">
        <v>58</v>
      </c>
      <c r="F97" s="48" t="s">
        <v>86</v>
      </c>
      <c r="G97" s="12"/>
      <c r="H97" s="49" t="s">
        <v>87</v>
      </c>
      <c r="I97" s="12"/>
      <c r="J97" s="15"/>
      <c r="K97" s="50">
        <v>1069078.99</v>
      </c>
      <c r="L97" s="15">
        <f>+L96+J97-K97</f>
        <v>999352522.71633947</v>
      </c>
    </row>
    <row r="98" spans="2:13" ht="33" x14ac:dyDescent="0.3">
      <c r="B98" s="46">
        <v>44671</v>
      </c>
      <c r="C98" s="17">
        <v>636</v>
      </c>
      <c r="D98" s="17"/>
      <c r="E98" s="48" t="s">
        <v>88</v>
      </c>
      <c r="F98" s="48" t="s">
        <v>89</v>
      </c>
      <c r="G98" s="12"/>
      <c r="H98" s="49" t="s">
        <v>90</v>
      </c>
      <c r="I98" s="12"/>
      <c r="J98" s="15"/>
      <c r="K98" s="50">
        <v>425000</v>
      </c>
      <c r="L98" s="15">
        <f t="shared" si="1"/>
        <v>998927522.71633947</v>
      </c>
    </row>
    <row r="99" spans="2:13" ht="33" x14ac:dyDescent="0.3">
      <c r="B99" s="46">
        <v>44671</v>
      </c>
      <c r="C99" s="17">
        <v>640</v>
      </c>
      <c r="D99" s="17"/>
      <c r="E99" s="48" t="s">
        <v>91</v>
      </c>
      <c r="F99" s="48" t="s">
        <v>92</v>
      </c>
      <c r="G99" s="12"/>
      <c r="H99" s="49" t="s">
        <v>93</v>
      </c>
      <c r="I99" s="12"/>
      <c r="J99" s="15"/>
      <c r="K99" s="50">
        <v>107493.61</v>
      </c>
      <c r="L99" s="15">
        <f t="shared" si="1"/>
        <v>998820029.10633945</v>
      </c>
    </row>
    <row r="100" spans="2:13" ht="49.5" x14ac:dyDescent="0.3">
      <c r="B100" s="46">
        <v>44671</v>
      </c>
      <c r="C100" s="17">
        <v>645</v>
      </c>
      <c r="D100" s="17"/>
      <c r="E100" s="48" t="s">
        <v>80</v>
      </c>
      <c r="F100" s="48" t="s">
        <v>94</v>
      </c>
      <c r="G100" s="12"/>
      <c r="H100" s="49" t="s">
        <v>95</v>
      </c>
      <c r="I100" s="12"/>
      <c r="J100" s="15"/>
      <c r="K100" s="50">
        <v>23159820.100000001</v>
      </c>
      <c r="L100" s="15">
        <f t="shared" si="1"/>
        <v>975660209.00633943</v>
      </c>
    </row>
    <row r="101" spans="2:13" ht="49.5" x14ac:dyDescent="0.3">
      <c r="B101" s="46">
        <v>44671</v>
      </c>
      <c r="C101" s="17">
        <v>651</v>
      </c>
      <c r="D101" s="17"/>
      <c r="E101" s="2" t="s">
        <v>80</v>
      </c>
      <c r="F101" s="48" t="s">
        <v>96</v>
      </c>
      <c r="G101" s="12"/>
      <c r="H101" s="49" t="s">
        <v>97</v>
      </c>
      <c r="I101" s="12"/>
      <c r="J101" s="15"/>
      <c r="K101" s="50">
        <v>27737310.370000001</v>
      </c>
      <c r="L101" s="15">
        <f t="shared" si="1"/>
        <v>947922898.63633943</v>
      </c>
    </row>
    <row r="102" spans="2:13" ht="33" x14ac:dyDescent="0.3">
      <c r="B102" s="46">
        <v>44671</v>
      </c>
      <c r="C102" s="17">
        <v>658</v>
      </c>
      <c r="D102" s="17"/>
      <c r="E102" s="48" t="s">
        <v>88</v>
      </c>
      <c r="F102" s="48" t="s">
        <v>98</v>
      </c>
      <c r="G102" s="12"/>
      <c r="H102" s="49" t="s">
        <v>99</v>
      </c>
      <c r="I102" s="12"/>
      <c r="J102" s="15"/>
      <c r="K102" s="50">
        <v>69307.3</v>
      </c>
      <c r="L102" s="15">
        <f t="shared" si="1"/>
        <v>947853591.33633947</v>
      </c>
    </row>
    <row r="103" spans="2:13" ht="33" x14ac:dyDescent="0.3">
      <c r="B103" s="46">
        <v>44671</v>
      </c>
      <c r="C103" s="17">
        <v>662</v>
      </c>
      <c r="D103" s="17"/>
      <c r="E103" s="48" t="s">
        <v>100</v>
      </c>
      <c r="F103" s="48" t="s">
        <v>101</v>
      </c>
      <c r="G103" s="12"/>
      <c r="H103" s="49" t="s">
        <v>102</v>
      </c>
      <c r="I103" s="12"/>
      <c r="J103" s="15"/>
      <c r="K103" s="50">
        <v>15163.5</v>
      </c>
      <c r="L103" s="15">
        <f t="shared" si="1"/>
        <v>947838427.83633947</v>
      </c>
    </row>
    <row r="104" spans="2:13" ht="33" x14ac:dyDescent="0.3">
      <c r="B104" s="46">
        <v>44671</v>
      </c>
      <c r="C104" s="17">
        <v>664</v>
      </c>
      <c r="D104" s="17"/>
      <c r="E104" s="48" t="s">
        <v>103</v>
      </c>
      <c r="F104" s="48" t="s">
        <v>104</v>
      </c>
      <c r="G104" s="12"/>
      <c r="H104" s="49" t="s">
        <v>105</v>
      </c>
      <c r="I104" s="12"/>
      <c r="J104" s="15"/>
      <c r="K104" s="50">
        <v>256296</v>
      </c>
      <c r="L104" s="15">
        <f t="shared" si="1"/>
        <v>947582131.83633947</v>
      </c>
    </row>
    <row r="105" spans="2:13" ht="33" x14ac:dyDescent="0.3">
      <c r="B105" s="46">
        <v>44671</v>
      </c>
      <c r="C105" s="17">
        <v>666</v>
      </c>
      <c r="D105" s="17"/>
      <c r="E105" s="48" t="s">
        <v>103</v>
      </c>
      <c r="F105" s="48" t="s">
        <v>70</v>
      </c>
      <c r="G105" s="12"/>
      <c r="H105" s="49" t="s">
        <v>106</v>
      </c>
      <c r="I105" s="12"/>
      <c r="J105" s="15"/>
      <c r="K105" s="50">
        <v>35683.199999999997</v>
      </c>
      <c r="L105" s="15">
        <f t="shared" si="1"/>
        <v>947546448.63633943</v>
      </c>
    </row>
    <row r="106" spans="2:13" ht="33" x14ac:dyDescent="0.3">
      <c r="B106" s="46">
        <v>44671</v>
      </c>
      <c r="C106" s="17">
        <v>668</v>
      </c>
      <c r="D106" s="17"/>
      <c r="E106" s="48" t="s">
        <v>107</v>
      </c>
      <c r="F106" s="48" t="s">
        <v>108</v>
      </c>
      <c r="G106" s="12"/>
      <c r="H106" s="49" t="s">
        <v>109</v>
      </c>
      <c r="I106" s="12"/>
      <c r="J106" s="15"/>
      <c r="K106" s="50">
        <v>201337.5</v>
      </c>
      <c r="L106" s="15">
        <f t="shared" si="1"/>
        <v>947345111.13633943</v>
      </c>
    </row>
    <row r="107" spans="2:13" ht="33" x14ac:dyDescent="0.3">
      <c r="B107" s="46">
        <v>44671</v>
      </c>
      <c r="C107" s="17">
        <v>672</v>
      </c>
      <c r="D107" s="17"/>
      <c r="E107" s="52" t="s">
        <v>110</v>
      </c>
      <c r="F107" s="48" t="s">
        <v>111</v>
      </c>
      <c r="G107" s="12"/>
      <c r="H107" s="49" t="s">
        <v>112</v>
      </c>
      <c r="I107" s="12"/>
      <c r="J107" s="15"/>
      <c r="K107" s="50">
        <v>11800</v>
      </c>
      <c r="L107" s="15">
        <f t="shared" si="1"/>
        <v>947333311.13633943</v>
      </c>
    </row>
    <row r="108" spans="2:13" ht="33" x14ac:dyDescent="0.3">
      <c r="B108" s="46">
        <v>44671</v>
      </c>
      <c r="C108" s="17">
        <v>676</v>
      </c>
      <c r="D108" s="17"/>
      <c r="E108" s="52" t="s">
        <v>110</v>
      </c>
      <c r="F108" s="48" t="s">
        <v>111</v>
      </c>
      <c r="G108" s="12"/>
      <c r="H108" s="49" t="s">
        <v>113</v>
      </c>
      <c r="I108" s="12"/>
      <c r="J108" s="15"/>
      <c r="K108" s="50">
        <v>11800</v>
      </c>
      <c r="L108" s="15">
        <f t="shared" si="1"/>
        <v>947321511.13633943</v>
      </c>
    </row>
    <row r="109" spans="2:13" ht="33" x14ac:dyDescent="0.3">
      <c r="B109" s="46">
        <v>44671</v>
      </c>
      <c r="C109" s="17">
        <v>680</v>
      </c>
      <c r="D109" s="17"/>
      <c r="E109" s="48" t="s">
        <v>110</v>
      </c>
      <c r="F109" s="48" t="s">
        <v>114</v>
      </c>
      <c r="G109" s="12"/>
      <c r="H109" s="49" t="s">
        <v>115</v>
      </c>
      <c r="I109" s="12"/>
      <c r="J109" s="15"/>
      <c r="K109" s="15">
        <v>11800</v>
      </c>
      <c r="L109" s="15">
        <f t="shared" si="1"/>
        <v>947309711.13633943</v>
      </c>
      <c r="M109" s="19"/>
    </row>
    <row r="110" spans="2:13" ht="33" x14ac:dyDescent="0.3">
      <c r="B110" s="11">
        <v>44672</v>
      </c>
      <c r="C110" s="17">
        <v>690</v>
      </c>
      <c r="D110" s="17"/>
      <c r="E110" s="48" t="s">
        <v>107</v>
      </c>
      <c r="F110" s="48" t="s">
        <v>116</v>
      </c>
      <c r="G110" s="12"/>
      <c r="H110" s="49" t="s">
        <v>117</v>
      </c>
      <c r="I110" s="12"/>
      <c r="J110" s="15"/>
      <c r="K110" s="15">
        <v>464861</v>
      </c>
      <c r="L110" s="15">
        <f t="shared" si="1"/>
        <v>946844850.13633943</v>
      </c>
    </row>
    <row r="111" spans="2:13" ht="33" x14ac:dyDescent="0.3">
      <c r="B111" s="11">
        <v>44672</v>
      </c>
      <c r="C111" s="17">
        <v>692</v>
      </c>
      <c r="D111" s="17"/>
      <c r="E111" s="48" t="s">
        <v>118</v>
      </c>
      <c r="F111" s="48" t="s">
        <v>119</v>
      </c>
      <c r="G111" s="12"/>
      <c r="H111" s="49" t="s">
        <v>120</v>
      </c>
      <c r="I111" s="12"/>
      <c r="J111" s="15"/>
      <c r="K111" s="15">
        <v>29500</v>
      </c>
      <c r="L111" s="15">
        <f t="shared" si="1"/>
        <v>946815350.13633943</v>
      </c>
    </row>
    <row r="112" spans="2:13" ht="49.5" x14ac:dyDescent="0.3">
      <c r="B112" s="11">
        <v>44672</v>
      </c>
      <c r="C112" s="17">
        <v>699</v>
      </c>
      <c r="D112" s="17"/>
      <c r="E112" s="48" t="s">
        <v>121</v>
      </c>
      <c r="F112" s="48" t="s">
        <v>122</v>
      </c>
      <c r="G112" s="12"/>
      <c r="H112" s="49" t="s">
        <v>123</v>
      </c>
      <c r="I112" s="12"/>
      <c r="J112" s="15"/>
      <c r="K112" s="15">
        <v>18000</v>
      </c>
      <c r="L112" s="15">
        <f t="shared" si="1"/>
        <v>946797350.13633943</v>
      </c>
    </row>
    <row r="113" spans="2:12" ht="33" x14ac:dyDescent="0.3">
      <c r="B113" s="11">
        <v>44672</v>
      </c>
      <c r="C113" s="17">
        <v>701</v>
      </c>
      <c r="D113" s="17"/>
      <c r="E113" s="48" t="s">
        <v>124</v>
      </c>
      <c r="F113" s="48" t="s">
        <v>125</v>
      </c>
      <c r="G113" s="12"/>
      <c r="H113" s="49" t="s">
        <v>126</v>
      </c>
      <c r="I113" s="12"/>
      <c r="J113" s="15"/>
      <c r="K113" s="15">
        <v>72865</v>
      </c>
      <c r="L113" s="15">
        <f t="shared" si="1"/>
        <v>946724485.13633943</v>
      </c>
    </row>
    <row r="114" spans="2:12" ht="49.5" x14ac:dyDescent="0.3">
      <c r="B114" s="11">
        <v>44672</v>
      </c>
      <c r="C114" s="17">
        <v>707</v>
      </c>
      <c r="D114" s="17"/>
      <c r="E114" s="48" t="s">
        <v>121</v>
      </c>
      <c r="F114" s="48" t="s">
        <v>127</v>
      </c>
      <c r="G114" s="12"/>
      <c r="H114" s="49" t="s">
        <v>128</v>
      </c>
      <c r="I114" s="12"/>
      <c r="J114" s="15"/>
      <c r="K114" s="15">
        <v>93000</v>
      </c>
      <c r="L114" s="15">
        <f t="shared" si="1"/>
        <v>946631485.13633943</v>
      </c>
    </row>
    <row r="115" spans="2:12" ht="33" x14ac:dyDescent="0.3">
      <c r="B115" s="11">
        <v>44672</v>
      </c>
      <c r="C115" s="17">
        <v>709</v>
      </c>
      <c r="D115" s="17"/>
      <c r="E115" s="48" t="s">
        <v>129</v>
      </c>
      <c r="F115" s="48" t="s">
        <v>130</v>
      </c>
      <c r="G115" s="12"/>
      <c r="H115" s="49" t="s">
        <v>131</v>
      </c>
      <c r="I115" s="12"/>
      <c r="J115" s="15"/>
      <c r="K115" s="15">
        <v>45773.97</v>
      </c>
      <c r="L115" s="15">
        <f t="shared" si="1"/>
        <v>946585711.1663394</v>
      </c>
    </row>
    <row r="116" spans="2:12" ht="33" x14ac:dyDescent="0.3">
      <c r="B116" s="11">
        <v>44672</v>
      </c>
      <c r="C116" s="17">
        <v>713</v>
      </c>
      <c r="D116" s="17"/>
      <c r="E116" s="48" t="s">
        <v>132</v>
      </c>
      <c r="F116" s="48" t="s">
        <v>133</v>
      </c>
      <c r="G116" s="12"/>
      <c r="H116" s="49" t="s">
        <v>134</v>
      </c>
      <c r="I116" s="12"/>
      <c r="J116" s="15"/>
      <c r="K116" s="15">
        <v>57304.01</v>
      </c>
      <c r="L116" s="15">
        <f t="shared" si="1"/>
        <v>946528407.15633941</v>
      </c>
    </row>
    <row r="117" spans="2:12" ht="33" x14ac:dyDescent="0.3">
      <c r="B117" s="11">
        <v>44672</v>
      </c>
      <c r="C117" s="17">
        <v>715</v>
      </c>
      <c r="D117" s="17"/>
      <c r="E117" s="48" t="s">
        <v>135</v>
      </c>
      <c r="F117" s="48" t="s">
        <v>136</v>
      </c>
      <c r="G117" s="12"/>
      <c r="H117" s="49" t="s">
        <v>137</v>
      </c>
      <c r="I117" s="12"/>
      <c r="J117" s="15"/>
      <c r="K117" s="15">
        <v>7471</v>
      </c>
      <c r="L117" s="15">
        <f t="shared" si="1"/>
        <v>946520936.15633941</v>
      </c>
    </row>
    <row r="118" spans="2:12" ht="33" x14ac:dyDescent="0.3">
      <c r="B118" s="11">
        <v>44673</v>
      </c>
      <c r="C118" s="17">
        <v>717</v>
      </c>
      <c r="D118" s="17"/>
      <c r="E118" s="48" t="s">
        <v>124</v>
      </c>
      <c r="F118" s="48" t="s">
        <v>138</v>
      </c>
      <c r="G118" s="12"/>
      <c r="H118" s="49" t="s">
        <v>139</v>
      </c>
      <c r="I118" s="12"/>
      <c r="J118" s="15"/>
      <c r="K118" s="50">
        <v>123900</v>
      </c>
      <c r="L118" s="15">
        <f t="shared" si="1"/>
        <v>946397036.15633941</v>
      </c>
    </row>
    <row r="119" spans="2:12" ht="33" x14ac:dyDescent="0.3">
      <c r="B119" s="11">
        <v>44673</v>
      </c>
      <c r="C119" s="17">
        <v>721</v>
      </c>
      <c r="D119" s="17"/>
      <c r="E119" s="48" t="s">
        <v>140</v>
      </c>
      <c r="F119" s="48" t="s">
        <v>141</v>
      </c>
      <c r="G119" s="12"/>
      <c r="H119" s="49" t="s">
        <v>142</v>
      </c>
      <c r="I119" s="12"/>
      <c r="J119" s="15"/>
      <c r="K119" s="50">
        <v>30444</v>
      </c>
      <c r="L119" s="15">
        <f t="shared" si="1"/>
        <v>946366592.15633941</v>
      </c>
    </row>
    <row r="120" spans="2:12" ht="33" x14ac:dyDescent="0.3">
      <c r="B120" s="11">
        <v>44673</v>
      </c>
      <c r="C120" s="17">
        <v>725</v>
      </c>
      <c r="D120" s="17"/>
      <c r="E120" s="48" t="s">
        <v>143</v>
      </c>
      <c r="F120" s="48" t="s">
        <v>70</v>
      </c>
      <c r="G120" s="12"/>
      <c r="H120" s="49" t="s">
        <v>144</v>
      </c>
      <c r="I120" s="12"/>
      <c r="J120" s="15"/>
      <c r="K120" s="50">
        <v>158438.6</v>
      </c>
      <c r="L120" s="15">
        <f t="shared" si="1"/>
        <v>946208153.55633938</v>
      </c>
    </row>
    <row r="121" spans="2:12" ht="45" x14ac:dyDescent="0.3">
      <c r="B121" s="11">
        <v>44676</v>
      </c>
      <c r="C121" s="17">
        <v>729</v>
      </c>
      <c r="D121" s="17"/>
      <c r="E121" s="48" t="s">
        <v>145</v>
      </c>
      <c r="F121" s="48" t="s">
        <v>146</v>
      </c>
      <c r="G121" s="12"/>
      <c r="H121" s="49" t="s">
        <v>147</v>
      </c>
      <c r="I121" s="12"/>
      <c r="J121" s="15"/>
      <c r="K121" s="15">
        <v>12508000</v>
      </c>
      <c r="L121" s="15">
        <f t="shared" si="1"/>
        <v>933700153.55633938</v>
      </c>
    </row>
    <row r="122" spans="2:12" ht="49.5" x14ac:dyDescent="0.3">
      <c r="B122" s="11">
        <v>44676</v>
      </c>
      <c r="C122" s="17">
        <v>733</v>
      </c>
      <c r="D122" s="17"/>
      <c r="E122" s="48" t="s">
        <v>148</v>
      </c>
      <c r="F122" s="48" t="s">
        <v>149</v>
      </c>
      <c r="G122" s="12"/>
      <c r="H122" s="49" t="s">
        <v>150</v>
      </c>
      <c r="I122" s="12"/>
      <c r="J122" s="15"/>
      <c r="K122" s="15">
        <v>364442.1</v>
      </c>
      <c r="L122" s="15">
        <f t="shared" si="1"/>
        <v>933335711.45633936</v>
      </c>
    </row>
    <row r="123" spans="2:12" ht="33" x14ac:dyDescent="0.3">
      <c r="B123" s="11">
        <v>44677</v>
      </c>
      <c r="C123" s="17">
        <v>742</v>
      </c>
      <c r="D123" s="17"/>
      <c r="E123" s="48" t="s">
        <v>58</v>
      </c>
      <c r="F123" s="48" t="s">
        <v>151</v>
      </c>
      <c r="G123" s="12"/>
      <c r="H123" s="49" t="s">
        <v>152</v>
      </c>
      <c r="I123" s="12"/>
      <c r="J123" s="50"/>
      <c r="K123" s="50">
        <v>99023119.909999996</v>
      </c>
      <c r="L123" s="15">
        <f t="shared" si="1"/>
        <v>834312591.54633939</v>
      </c>
    </row>
    <row r="124" spans="2:12" ht="45" x14ac:dyDescent="0.3">
      <c r="B124" s="11">
        <v>44678</v>
      </c>
      <c r="C124" s="17">
        <v>746</v>
      </c>
      <c r="D124" s="17"/>
      <c r="E124" s="48" t="s">
        <v>153</v>
      </c>
      <c r="F124" s="48" t="s">
        <v>146</v>
      </c>
      <c r="G124" s="12"/>
      <c r="H124" s="49" t="s">
        <v>154</v>
      </c>
      <c r="I124" s="12"/>
      <c r="J124" s="50"/>
      <c r="K124" s="50">
        <v>46000</v>
      </c>
      <c r="L124" s="15">
        <f t="shared" si="1"/>
        <v>834266591.54633939</v>
      </c>
    </row>
    <row r="125" spans="2:12" ht="60" x14ac:dyDescent="0.3">
      <c r="B125" s="11">
        <v>44678</v>
      </c>
      <c r="C125" s="17">
        <v>152</v>
      </c>
      <c r="D125" s="17"/>
      <c r="E125" s="48" t="s">
        <v>155</v>
      </c>
      <c r="F125" s="48" t="s">
        <v>146</v>
      </c>
      <c r="G125" s="12"/>
      <c r="H125" s="49" t="s">
        <v>156</v>
      </c>
      <c r="I125" s="12"/>
      <c r="J125" s="50"/>
      <c r="K125" s="50">
        <v>1798770</v>
      </c>
      <c r="L125" s="15">
        <f t="shared" si="1"/>
        <v>832467821.54633939</v>
      </c>
    </row>
    <row r="126" spans="2:12" ht="33" x14ac:dyDescent="0.3">
      <c r="B126" s="11">
        <v>44679</v>
      </c>
      <c r="C126" s="17">
        <v>756</v>
      </c>
      <c r="D126" s="17"/>
      <c r="E126" s="48" t="s">
        <v>157</v>
      </c>
      <c r="F126" s="48" t="s">
        <v>158</v>
      </c>
      <c r="G126" s="12"/>
      <c r="H126" s="49" t="s">
        <v>159</v>
      </c>
      <c r="I126" s="12"/>
      <c r="J126" s="50"/>
      <c r="K126" s="50">
        <v>115176.4</v>
      </c>
      <c r="L126" s="15">
        <f t="shared" si="1"/>
        <v>832352645.14633942</v>
      </c>
    </row>
    <row r="127" spans="2:12" ht="33" x14ac:dyDescent="0.3">
      <c r="B127" s="11">
        <v>44679</v>
      </c>
      <c r="C127" s="17">
        <v>760</v>
      </c>
      <c r="D127" s="17"/>
      <c r="E127" s="48" t="s">
        <v>160</v>
      </c>
      <c r="F127" s="48" t="s">
        <v>114</v>
      </c>
      <c r="G127" s="12"/>
      <c r="H127" s="49" t="s">
        <v>161</v>
      </c>
      <c r="I127" s="12"/>
      <c r="J127" s="50"/>
      <c r="K127" s="50">
        <v>11800</v>
      </c>
      <c r="L127" s="15">
        <f t="shared" si="1"/>
        <v>832340845.14633942</v>
      </c>
    </row>
    <row r="128" spans="2:12" ht="33" x14ac:dyDescent="0.3">
      <c r="B128" s="11">
        <v>44680</v>
      </c>
      <c r="C128" s="17">
        <v>768</v>
      </c>
      <c r="D128" s="17"/>
      <c r="E128" s="48" t="s">
        <v>107</v>
      </c>
      <c r="F128" s="48" t="s">
        <v>108</v>
      </c>
      <c r="G128" s="12"/>
      <c r="H128" s="49" t="s">
        <v>162</v>
      </c>
      <c r="I128" s="12"/>
      <c r="J128" s="50"/>
      <c r="K128" s="50">
        <v>8260</v>
      </c>
      <c r="L128" s="15">
        <f t="shared" si="1"/>
        <v>832332585.14633942</v>
      </c>
    </row>
    <row r="129" spans="2:12" ht="45" x14ac:dyDescent="0.3">
      <c r="B129" s="11">
        <v>44680</v>
      </c>
      <c r="C129" s="17">
        <v>770</v>
      </c>
      <c r="D129" s="17"/>
      <c r="E129" s="48" t="s">
        <v>163</v>
      </c>
      <c r="F129" s="48" t="s">
        <v>146</v>
      </c>
      <c r="G129" s="12"/>
      <c r="H129" s="49" t="s">
        <v>164</v>
      </c>
      <c r="I129" s="12"/>
      <c r="J129" s="50"/>
      <c r="K129" s="50">
        <v>94481.45</v>
      </c>
      <c r="L129" s="15">
        <f t="shared" si="1"/>
        <v>832238103.69633937</v>
      </c>
    </row>
    <row r="130" spans="2:12" ht="45" x14ac:dyDescent="0.3">
      <c r="B130" s="11">
        <v>44680</v>
      </c>
      <c r="C130" s="17">
        <v>772</v>
      </c>
      <c r="D130" s="17"/>
      <c r="E130" s="48" t="s">
        <v>163</v>
      </c>
      <c r="F130" s="48" t="s">
        <v>146</v>
      </c>
      <c r="G130" s="12"/>
      <c r="H130" s="49" t="s">
        <v>165</v>
      </c>
      <c r="I130" s="12"/>
      <c r="J130" s="50"/>
      <c r="K130" s="50">
        <v>47350.9</v>
      </c>
      <c r="L130" s="15">
        <f t="shared" si="1"/>
        <v>832190752.79633939</v>
      </c>
    </row>
    <row r="131" spans="2:12" ht="33" x14ac:dyDescent="0.3">
      <c r="B131" s="11">
        <v>44680</v>
      </c>
      <c r="C131" s="17">
        <v>776</v>
      </c>
      <c r="D131" s="17"/>
      <c r="E131" s="48" t="s">
        <v>166</v>
      </c>
      <c r="F131" s="48" t="s">
        <v>167</v>
      </c>
      <c r="G131" s="12"/>
      <c r="H131" s="49" t="s">
        <v>168</v>
      </c>
      <c r="I131" s="12"/>
      <c r="J131" s="50"/>
      <c r="K131" s="50">
        <v>456660</v>
      </c>
      <c r="L131" s="15">
        <f t="shared" si="1"/>
        <v>831734092.79633939</v>
      </c>
    </row>
    <row r="132" spans="2:12" ht="33" x14ac:dyDescent="0.3">
      <c r="B132" s="11">
        <v>44680</v>
      </c>
      <c r="C132" s="17">
        <v>780</v>
      </c>
      <c r="D132" s="17"/>
      <c r="E132" s="48" t="s">
        <v>110</v>
      </c>
      <c r="F132" s="48" t="s">
        <v>111</v>
      </c>
      <c r="G132" s="12"/>
      <c r="H132" s="49" t="s">
        <v>169</v>
      </c>
      <c r="I132" s="12"/>
      <c r="J132" s="50"/>
      <c r="K132" s="50">
        <v>23600</v>
      </c>
      <c r="L132" s="15">
        <f t="shared" si="1"/>
        <v>831710492.79633939</v>
      </c>
    </row>
    <row r="133" spans="2:12" ht="33" x14ac:dyDescent="0.3">
      <c r="B133" s="11">
        <v>44680</v>
      </c>
      <c r="C133" s="17">
        <v>782</v>
      </c>
      <c r="D133" s="17"/>
      <c r="E133" s="48" t="s">
        <v>170</v>
      </c>
      <c r="F133" s="48" t="s">
        <v>119</v>
      </c>
      <c r="G133" s="12"/>
      <c r="H133" s="49" t="s">
        <v>171</v>
      </c>
      <c r="I133" s="12"/>
      <c r="J133" s="50"/>
      <c r="K133" s="50">
        <v>1539.9</v>
      </c>
      <c r="L133" s="15">
        <f t="shared" si="1"/>
        <v>831708952.89633942</v>
      </c>
    </row>
    <row r="134" spans="2:12" ht="45" x14ac:dyDescent="0.3">
      <c r="B134" s="11">
        <v>44680</v>
      </c>
      <c r="C134" s="17">
        <v>784</v>
      </c>
      <c r="D134" s="17"/>
      <c r="E134" s="48" t="s">
        <v>172</v>
      </c>
      <c r="F134" s="48" t="s">
        <v>173</v>
      </c>
      <c r="G134" s="12"/>
      <c r="H134" s="49" t="s">
        <v>174</v>
      </c>
      <c r="I134" s="12"/>
      <c r="J134" s="50"/>
      <c r="K134" s="50">
        <v>18512.740000000002</v>
      </c>
      <c r="L134" s="15">
        <f t="shared" si="1"/>
        <v>831690440.15633941</v>
      </c>
    </row>
    <row r="135" spans="2:12" ht="15.75" thickBot="1" x14ac:dyDescent="0.35">
      <c r="B135" s="29" t="s">
        <v>44</v>
      </c>
      <c r="C135" s="30"/>
      <c r="D135" s="30"/>
      <c r="E135" s="30"/>
      <c r="F135" s="29"/>
      <c r="G135" s="30"/>
      <c r="H135" s="31"/>
      <c r="I135" s="30"/>
      <c r="J135" s="32">
        <f>SUM(J81:J134)</f>
        <v>233904954.96910799</v>
      </c>
      <c r="K135" s="32">
        <f>SUM(K81:K134)</f>
        <v>310858223.33999997</v>
      </c>
      <c r="L135" s="33">
        <f>+L81+J135-K135</f>
        <v>831690440.15633965</v>
      </c>
    </row>
    <row r="136" spans="2:12" ht="15.75" thickTop="1" x14ac:dyDescent="0.3">
      <c r="L136" s="19"/>
    </row>
    <row r="137" spans="2:12" x14ac:dyDescent="0.3">
      <c r="K137" s="53"/>
    </row>
    <row r="139" spans="2:12" x14ac:dyDescent="0.3">
      <c r="L139" s="34"/>
    </row>
    <row r="140" spans="2:12" x14ac:dyDescent="0.3">
      <c r="F140" s="35" t="s">
        <v>45</v>
      </c>
      <c r="H140" s="35" t="s">
        <v>46</v>
      </c>
      <c r="J140" s="36" t="s">
        <v>47</v>
      </c>
      <c r="K140" s="36"/>
      <c r="L140" s="36"/>
    </row>
    <row r="141" spans="2:12" x14ac:dyDescent="0.3">
      <c r="F141" s="39" t="s">
        <v>48</v>
      </c>
      <c r="G141" s="39"/>
      <c r="H141" s="39" t="s">
        <v>175</v>
      </c>
      <c r="J141" s="1" t="s">
        <v>49</v>
      </c>
      <c r="K141" s="1"/>
      <c r="L141" s="1"/>
    </row>
    <row r="142" spans="2:12" x14ac:dyDescent="0.3">
      <c r="F142" s="39" t="s">
        <v>50</v>
      </c>
      <c r="G142" s="39"/>
      <c r="H142" s="39" t="s">
        <v>51</v>
      </c>
      <c r="J142" s="1" t="s">
        <v>52</v>
      </c>
      <c r="K142" s="1"/>
      <c r="L142" s="1"/>
    </row>
  </sheetData>
  <mergeCells count="14">
    <mergeCell ref="J141:L141"/>
    <mergeCell ref="J142:L142"/>
    <mergeCell ref="J67:L67"/>
    <mergeCell ref="B75:L75"/>
    <mergeCell ref="B76:L76"/>
    <mergeCell ref="B77:L77"/>
    <mergeCell ref="B78:L78"/>
    <mergeCell ref="J140:L140"/>
    <mergeCell ref="B2:L2"/>
    <mergeCell ref="B3:L3"/>
    <mergeCell ref="B4:L4"/>
    <mergeCell ref="B5:L5"/>
    <mergeCell ref="J65:L65"/>
    <mergeCell ref="J66:L66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F0625-B0EC-4754-AA42-D6D55E3789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9111A8-04D5-4B9F-ACFF-1FCA3B31EDD5}"/>
</file>

<file path=customXml/itemProps3.xml><?xml version="1.0" encoding="utf-8"?>
<ds:datastoreItem xmlns:ds="http://schemas.openxmlformats.org/officeDocument/2006/customXml" ds:itemID="{0F7ADC80-BA34-4A4F-B672-1F55F6954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Anyolani Germosén</cp:lastModifiedBy>
  <dcterms:created xsi:type="dcterms:W3CDTF">2015-06-05T18:19:34Z</dcterms:created>
  <dcterms:modified xsi:type="dcterms:W3CDTF">2024-01-30T19:34:37Z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</Properties>
</file>